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hidePivotFieldList="1"/>
  <mc:AlternateContent xmlns:mc="http://schemas.openxmlformats.org/markup-compatibility/2006">
    <mc:Choice Requires="x15">
      <x15ac:absPath xmlns:x15ac="http://schemas.microsoft.com/office/spreadsheetml/2010/11/ac" url="N:\DESKTOP\2021-2027\OPERAZIONI SELEZIONATE\"/>
    </mc:Choice>
  </mc:AlternateContent>
  <bookViews>
    <workbookView xWindow="0" yWindow="0" windowWidth="28800" windowHeight="12315"/>
  </bookViews>
  <sheets>
    <sheet name="Operazioni Territoriali con CF" sheetId="20" r:id="rId1"/>
  </sheets>
  <definedNames>
    <definedName name="_xlnm._FilterDatabase" localSheetId="0" hidden="1">'Operazioni Territoriali con CF'!$A$2:$T$601</definedName>
    <definedName name="_xlnm.Print_Area" localSheetId="0">'Operazioni Territoriali con CF'!$A$1:$T$601</definedName>
    <definedName name="_xlnm.Print_Titles" localSheetId="0">'Operazioni Territoriali con CF'!$1:$2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4" i="20" l="1"/>
  <c r="H54" i="20"/>
  <c r="I53" i="20"/>
  <c r="H53" i="20"/>
  <c r="I52" i="20"/>
  <c r="H52" i="20"/>
  <c r="I51" i="20"/>
  <c r="H51" i="20"/>
  <c r="I50" i="20"/>
  <c r="H50" i="20"/>
  <c r="I49" i="20"/>
  <c r="H49" i="20"/>
  <c r="I48" i="20"/>
  <c r="H48" i="20"/>
  <c r="I47" i="20"/>
  <c r="H47" i="20"/>
  <c r="I46" i="20"/>
  <c r="H46" i="20"/>
  <c r="I45" i="20"/>
  <c r="H45" i="20"/>
  <c r="I44" i="20"/>
  <c r="H44" i="20"/>
  <c r="I43" i="20"/>
  <c r="H43" i="20"/>
  <c r="I42" i="20"/>
  <c r="H42" i="20"/>
  <c r="I41" i="20"/>
  <c r="H41" i="20"/>
  <c r="I40" i="20"/>
  <c r="H40" i="20"/>
  <c r="I39" i="20"/>
  <c r="H39" i="20"/>
  <c r="I38" i="20"/>
  <c r="H38" i="20"/>
  <c r="I37" i="20"/>
  <c r="H37" i="20"/>
  <c r="I36" i="20"/>
  <c r="H36" i="20"/>
  <c r="I35" i="20"/>
  <c r="H35" i="20"/>
  <c r="I34" i="20"/>
  <c r="H34" i="20"/>
  <c r="I33" i="20"/>
  <c r="H33" i="20"/>
  <c r="I32" i="20"/>
  <c r="H32" i="20"/>
  <c r="I31" i="20"/>
  <c r="H31" i="20"/>
  <c r="I30" i="20"/>
  <c r="H30" i="20"/>
</calcChain>
</file>

<file path=xl/sharedStrings.xml><?xml version="1.0" encoding="utf-8"?>
<sst xmlns="http://schemas.openxmlformats.org/spreadsheetml/2006/main" count="7902" uniqueCount="2171">
  <si>
    <r>
      <rPr>
        <b/>
        <sz val="20"/>
        <color rgb="FF000000"/>
        <rFont val="Calibri"/>
      </rPr>
      <t xml:space="preserve">PR FESR SICILIA 2021/2027 - ELENCO DELLE OPERAZIONI DALLE AUTORITA' TERRITORIALI AL 20 OTTOBRE 2026
</t>
    </r>
    <r>
      <rPr>
        <b/>
        <i/>
        <sz val="20"/>
        <color rgb="FF000000"/>
        <rFont val="Calibri"/>
      </rPr>
      <t>(ai sensi del Reg. UE n. 1060/2021, art. 49, par. 3)</t>
    </r>
  </si>
  <si>
    <t>AUTORITA' TERRITORIALI</t>
  </si>
  <si>
    <t>CDR</t>
  </si>
  <si>
    <t>Nome del beneficiario (persona giuridica) o nome e cognome (persona fisica)</t>
  </si>
  <si>
    <t>Nome del contraente (solo per appalti pubblici)</t>
  </si>
  <si>
    <t>Denominazione operazione</t>
  </si>
  <si>
    <t>Codice Unico Progetto (CUP)</t>
  </si>
  <si>
    <t>Scopo operazione e risultati attesi o conseguiti</t>
  </si>
  <si>
    <t>Data inizio operazione</t>
  </si>
  <si>
    <t>Data prevista/effettiva completamento operazione</t>
  </si>
  <si>
    <t>Costo totale operazione</t>
  </si>
  <si>
    <t>Fondo</t>
  </si>
  <si>
    <t>Obiettivo specifico</t>
  </si>
  <si>
    <t>Tasso cofinanziamento UE</t>
  </si>
  <si>
    <t>Regione *</t>
  </si>
  <si>
    <t>Provincia *</t>
  </si>
  <si>
    <t>Comune *</t>
  </si>
  <si>
    <t>CAP
Codice Istat *</t>
  </si>
  <si>
    <t>Tipologia di intervento (ex art. 73, par. 2, lett. g - Reg. Ue 2021/1060)</t>
  </si>
  <si>
    <t>(*) Indicatori di località o geolocalizzazione per l'operazione. In caso di operazioni mobili o diverse località: località del beneficiario (persone giuridiche) o regione a livello NUTS 2 (persone fisiche)</t>
  </si>
  <si>
    <t>Note</t>
  </si>
  <si>
    <t>Unione dei Comuni del Calatino</t>
  </si>
  <si>
    <t>Dipartimento delle Infrastrutture, mobilità e trasporti</t>
  </si>
  <si>
    <t>Comune di Caltagirone</t>
  </si>
  <si>
    <t>Sviluppo forme di mobilità alternative</t>
  </si>
  <si>
    <t>B21B25000260002</t>
  </si>
  <si>
    <t>Piazzale stazione caltagirone intermodalita treno bici. Stazioni e fermate ferroviarie nuove o modernizzate</t>
  </si>
  <si>
    <t>FESR 2021-2027</t>
  </si>
  <si>
    <t>3.2 - Sviluppare e rafforzare una mobilità locale, regionale e nazionale, intelligente, intermodale, resiliente ai cambiamenti climatici e sostenibile, migliorando l'accesso alla rete TEN-T e la mobilità transfrontaliera</t>
  </si>
  <si>
    <t>Sicilia</t>
  </si>
  <si>
    <t>083 - Infrastrutture ciclistiche</t>
  </si>
  <si>
    <t>Incremento sicurezza e funzionalità della rete stradale via colombo, via vespucci e via euclide</t>
  </si>
  <si>
    <t>B25F25000200002</t>
  </si>
  <si>
    <t xml:space="preserve">Strada esterna di collegamento al centro urbano. Riduzione del tempo medio di percorrenza su tratte stradali interessate da interventi </t>
  </si>
  <si>
    <t>093 - Altre strade ricostruite o ammodernate (autostrade, strade nazionali, regionali o locali)</t>
  </si>
  <si>
    <t>Dipartimento delle Autonomie Locali</t>
  </si>
  <si>
    <t>Rigenerazione Piazza Marcinò e via verdumai</t>
  </si>
  <si>
    <t>B27H25001880002</t>
  </si>
  <si>
    <t>Riqualificazone parcheggio in aree verdi ISR03 - Popolazione attiva delle aree oggetto di intervento</t>
  </si>
  <si>
    <t xml:space="preserve">5.2 - Promuovere lo sviluppo sociale, economico e ambientale integrato e inclusivo, la cultura, il patrimonio naturale, il turismo sostenibile e la sicurezza nelle aree diverse da quelle urbane </t>
  </si>
  <si>
    <t>168 - Riqualificazione materiale e sicurezza degli spazi pubblici</t>
  </si>
  <si>
    <t>Messa in sicurezza Ponte S. Francesco e sottopasso pedonale della Circonvallazione di Ponente</t>
  </si>
  <si>
    <t>B27H25002030001</t>
  </si>
  <si>
    <t>Intervento per la messa in sicurezza tramite manutenzione straordinaria
del Ponte San Francesco e del sottopasso pedonale della
circonvallazione di ponente in prossimità del parcheggio San Giovanni.
Peso (%) della popolazione attiva, soggetti di età tra 15 e 64 anni, sul totale della popolazione dell’area interna</t>
  </si>
  <si>
    <t>058 - Misure di adattamento ai cambiamenti climatici, prevenzione e gestione dei rischi connessi al clima: inondazioni e frane (comprese le azioni di sensibilizzazione, la protezione civile, i sistemi di gestione delle catastrofi, le infrastrutture e gli approcci basati sugli ecosistemi)</t>
  </si>
  <si>
    <t xml:space="preserve"> Sistemazione idraulica del Ponte Barbadoro </t>
  </si>
  <si>
    <t>B27H25002040001</t>
  </si>
  <si>
    <t>Intervento per la messa in sicurezza tramite lavori di consolidamento e sistemazione idraulica del Ponte Barbadoro sito lungo la strada Madonna della Via - Celso.Peso (%) della popolazione attiva, soggetti di età tra 15 e 64 anni, sul totale della popolazione dell’area interna</t>
  </si>
  <si>
    <t>Manutenzione straordinaria del tratto iniziale di via del Re</t>
  </si>
  <si>
    <t>B27H25002050001</t>
  </si>
  <si>
    <t>Manutenzione straordinaria del tratto iniziale di via del Re nel tratto
prospiciente la via sfere interessato da fenomeni di dissesto. ISR03 - Popolazione attiva delle aree oggetto di intervento</t>
  </si>
  <si>
    <t>Rigenerazione piazza Carmine, via asilo infantile, Via Reburdone, Via A. Meli, scala Santissima del Monte</t>
  </si>
  <si>
    <t>B29J25000790002</t>
  </si>
  <si>
    <t>Strade del centro urbano.  RCR 55 -
Numero annuale di utenti di strade
recentemente costruite,
ricostruite, ristrutturate o
modernizzate
Risparmio di tempo dovuto al
miglioramento dell’infrastruttura
stradale</t>
  </si>
  <si>
    <t>Comune di Grammichele</t>
  </si>
  <si>
    <t>Museo Civico</t>
  </si>
  <si>
    <t>B94H25000300002</t>
  </si>
  <si>
    <t xml:space="preserve"> Interventi per il rafforzamento di accoglienza turistica. ISR03 - Popolazione attiva delle aree oggetto di intervento</t>
  </si>
  <si>
    <t>165 - Protezione, sviluppo e promozione dei beni turistici pubblici e dei servizi turistici</t>
  </si>
  <si>
    <t>Riqualificazione Villa Comunale e spazi pubblici adiacenti</t>
  </si>
  <si>
    <t>B94J25001080002</t>
  </si>
  <si>
    <t>Interventi per  la riqualificazione e il potenziamento di spazi o strutture pubblici a servizio del tessuto produttivo locale. ISR03 - Popolazione attiva delle aree oggetto di intervento</t>
  </si>
  <si>
    <t>Comune di Vizzini</t>
  </si>
  <si>
    <t>Potenziamento sicurezza Viabilità Zona Nord est</t>
  </si>
  <si>
    <t>B97H25001210002</t>
  </si>
  <si>
    <t>Realizzazione Strada esterna di collegamento. RCR 55 -
Numero annuale di utenti di strade
recentemente costruite,
ricostruite, ristrutturate o
modernizzate
Risparmio di tempo dovuto al
miglioramento dell’infrastruttura
stradale</t>
  </si>
  <si>
    <t xml:space="preserve">Manutenzione straordinaria Strade del Centro abitato </t>
  </si>
  <si>
    <t>B97H25001260002</t>
  </si>
  <si>
    <t>Incremento degli standard di sicurezza e della funzionalità delle rete stradale</t>
  </si>
  <si>
    <t>Comune di Licodia Eubea</t>
  </si>
  <si>
    <t>Valorizzazione Lago Drillo</t>
  </si>
  <si>
    <t>C24J25000400008</t>
  </si>
  <si>
    <t>ISR03 - Popolazione attiva delle aree oggetto di intervento</t>
  </si>
  <si>
    <t>167 - Protezione, sviluppo e promozione del patrimonio naturale e dell'ecoturismo diversi dai siti Natura 2000</t>
  </si>
  <si>
    <t>Valorizzazione Borgo S. Lucia</t>
  </si>
  <si>
    <t>C27B25000090008</t>
  </si>
  <si>
    <t>Valorizzazione Borgo S. Lucia. ISR03 – Popolazione attiva delle aree oggetto d’intervento</t>
  </si>
  <si>
    <t>Comune di Mazzarrone</t>
  </si>
  <si>
    <t xml:space="preserve">Realizzazione SP/150 - 38 </t>
  </si>
  <si>
    <t>D21B25000250008</t>
  </si>
  <si>
    <t>UNIONE</t>
  </si>
  <si>
    <t>Digitalizzazione PA Locale</t>
  </si>
  <si>
    <t xml:space="preserve">E92I25000020002
</t>
  </si>
  <si>
    <t>Digitalizzazione PA Locale. Digitalizzazione dei processi e dei procedimenti. ISR03 - Popolazione attiva delle aree oggetto di intervento</t>
  </si>
  <si>
    <t>016 - Soluzioni TIC, servizi elettronici, applicazioni per l'amministrazione
036 - TIC: altri tipi di infrastrutture TIC (compresi risorse/impianti informatici di grandi dimensioni, centri di dati, sensori e altri dispositivi wireless)</t>
  </si>
  <si>
    <t>E92I25000030002</t>
  </si>
  <si>
    <t>Sostegno alla strategia</t>
  </si>
  <si>
    <t>E92I25000040002</t>
  </si>
  <si>
    <t>Sviluppo Territoriale. ISR03 - Popolazione attiva delle aree oggetto di intervento</t>
  </si>
  <si>
    <t>169 - Iniziative di sviluppo territoriale, compresa l'elaborazione di strategie territoriali</t>
  </si>
  <si>
    <t>Rafforzamento alla capacità amministrativa</t>
  </si>
  <si>
    <t>E92I25000050002</t>
  </si>
  <si>
    <t>Rafforzamento della governance dell'Area. ISR03 - Popolazione attiva delle aree oggetto di intervento</t>
  </si>
  <si>
    <t>170 - Sviluppo delle capacità delle autorità di programma e degli organismi coinvolti nell'attuazione dei fondi</t>
  </si>
  <si>
    <t>Comune di Mineo</t>
  </si>
  <si>
    <t>Sistemazione Ambientale Grotte di Carratabia</t>
  </si>
  <si>
    <t>E92F25000080002</t>
  </si>
  <si>
    <t>Sistemazione Ambientale Grotte di Carratabia ISR03 – Popolazione attiva delle aree oggetto d’intervento</t>
  </si>
  <si>
    <t>Centro Protezione Civile</t>
  </si>
  <si>
    <t>E95G25000000002</t>
  </si>
  <si>
    <t xml:space="preserve">Centro Protezione Civile. incremento della capacità operativa dei sistemi locali di protezione civile. </t>
  </si>
  <si>
    <t>Strada pietra nera Impiso Puitta</t>
  </si>
  <si>
    <t>E97H25000490002</t>
  </si>
  <si>
    <t xml:space="preserve">Strada esterna di collegamento. Riduzione del tempo medio di percorrenza su tratte stradali interessate da interventi </t>
  </si>
  <si>
    <t>Dipartimento dell'Energia</t>
  </si>
  <si>
    <t>Comune di Mirabella Imbaccari</t>
  </si>
  <si>
    <t xml:space="preserve">Efficientamento Energetico Quartiere Acquanuova </t>
  </si>
  <si>
    <t>H12E25000160001</t>
  </si>
  <si>
    <t xml:space="preserve">Efficientamento illuminazione pubblica.  Adozione di soluzioni tecnologiche per la riduzione dei consumi energetici delle reti di illuminazione pubblica </t>
  </si>
  <si>
    <t>2.1 - Promuovere l’efficienza energetica e ridurre le emissioni di gas a effetto serra</t>
  </si>
  <si>
    <t>044 - Rinnovo di infrastrutture pubbliche al fine dell'efficienza energetica o misure relative all'efficienza energetica per tali infrastrutture, progetti dimostrativi e misure di sostegno</t>
  </si>
  <si>
    <t>Riqualificazione Area Artigianale</t>
  </si>
  <si>
    <t>H14H25000240001</t>
  </si>
  <si>
    <t>Riqualificazione Area Artigianale. ISR03 - Popolazione attiva delle aree oggetto di intervento</t>
  </si>
  <si>
    <t>Centro di raccolta e Riciclo scarti di lavorazione</t>
  </si>
  <si>
    <t>H14H25000300002</t>
  </si>
  <si>
    <t>Centro di raccolta e Riciclo scarti di lavorazione. RCR103 Rifiuti oggetto di raccolta differenziata</t>
  </si>
  <si>
    <t>067 - Gestione dei rifiuti domestici: misure di prevenzione, minimizzazione, smistamento, riutilizzo e riciclaggio</t>
  </si>
  <si>
    <t>Comune di San Cono</t>
  </si>
  <si>
    <t>Riqualificazione Ex Scuola Piazza Gramsci</t>
  </si>
  <si>
    <t>H42F25000160006</t>
  </si>
  <si>
    <t>166 - Protezione, sviluppo e promozione del patrimonio culturale e dei servizi culturali</t>
  </si>
  <si>
    <t>Ingresso San Cono Nord</t>
  </si>
  <si>
    <t>H49J25000580006</t>
  </si>
  <si>
    <t>Comune di S. Michele di Ganzarria</t>
  </si>
  <si>
    <t>Viabilità</t>
  </si>
  <si>
    <t>PROV0000055808 </t>
  </si>
  <si>
    <t>Strada di Collegamento Via Lambertino.  RCR 55 -
Numero annuale di utenti di strade
recentemente costruite,
ricostruite, ristrutturate o
modernizzate
Risparmio di tempo dovuto al
miglioramento dell’infrastruttura
stradale</t>
  </si>
  <si>
    <t>AI Calatino Sud - Simeto</t>
  </si>
  <si>
    <t>Comune di Castel di Iudica</t>
  </si>
  <si>
    <t>Progetto di efficientamento energetico dell’edificio comunale, denominato centro diurno per anziani, sito in Piazza Salvo D’acquisto, nella frazione di Carrubbo nel Comune di Castel di Iudica (CT)</t>
  </si>
  <si>
    <t>G42C26000060002</t>
  </si>
  <si>
    <t>La soluzione progettuale prevede l'installazione di un impianto fotovoltaico disposto sulla copertura dell'immobile comunale, costituiti da pannelli performanti da 500 Wp   caduano e con efficienza maggiore del 20%</t>
  </si>
  <si>
    <t>Efficientamento energetico della scuola elementare di via Bologna dell'istituto comprensivo Gaetano ponte</t>
  </si>
  <si>
    <t>B54D26001270002</t>
  </si>
  <si>
    <t xml:space="preserve">Interventi di efficientamento energetico </t>
  </si>
  <si>
    <t>Sostituzione di tutti gli infissi del plesso scolastico di via Libertà in Scordia</t>
  </si>
  <si>
    <t>H44D25003860006</t>
  </si>
  <si>
    <t>L'intervento risulta finalizzato al miglioramento delle prestazioni energetiche nel plesso scolastico di via Libertà in Scordia, consentendo risparmi di energia</t>
  </si>
  <si>
    <t>Comune di Raddusa</t>
  </si>
  <si>
    <t xml:space="preserve">Riqualificazione energetica impianti comunali </t>
  </si>
  <si>
    <t>E92F26000040002</t>
  </si>
  <si>
    <t>L’intervento prevede la riqualificazione energetica degli impianti comunali, con particolare riferimento alla rete di illuminazione pubblica, al fine di ridurre i consumi energetici e migliorare l’efficienza complessiva del sistema.</t>
  </si>
  <si>
    <t>Comune di Ramacca</t>
  </si>
  <si>
    <t>Illuminazione pubblica periferia nord del paese</t>
  </si>
  <si>
    <t>F13G26000050006</t>
  </si>
  <si>
    <t>Intervento strutturale di efficientamento energetico dell'impianto di illuminazione pubblica. L'intervento rispondere agli obiettivi di riqualificazione delle aree periferiche previsti dal Protocollo d'Intesa tra i Comuni dell'Area Interna, contribuisce alla sicurezza e alla vivibilità della periferia nord, integrandosi con le altre azioni della Strategia. L'operazione si allinea agli strumenti di pianificazione settoriale vigenti in Sicilia:</t>
  </si>
  <si>
    <t>Ripristino del manto stradale e della realizzazione di terre rinforzate al fine di stabilizzare le scarpate esistenti, nel tratto di strada extraurbana denominata “Scaramilli” a servizio delle attività agricole esistenti del comune di Castel di Iudica (CT).</t>
  </si>
  <si>
    <t>G47H24002390005</t>
  </si>
  <si>
    <t>interventi di manutenzione straordinaria del tratto di strada denominata “Scaramilli”, per la presenza di elevata usura e deterioramento del manto stradale, con presenza di ripristini e rappezzi, che rendono il manto stradale non più omogeneo e compatto, con la conseguente presenza di avvallamenti, e in alcuni tratti, la totale mancanza dello strato di pavimentazione stradale, dilavato dagli eventi meteorici negli anni</t>
  </si>
  <si>
    <t>Lavori di manutenzione straordinaria della strada in via Ardica</t>
  </si>
  <si>
    <t>G42C22000540007</t>
  </si>
  <si>
    <t>La via Ardica riveste un ruolo primario nell’ambito dei trasporti di tipo locale-locale e costituisce il supporto indispensaile a famiglie ed attività economiche del territorio comunale principalmente nel settore agricolo.
La redazione del presente progetto ha come finalità la ripresa di tratti ammalorati, opere di presidio e sistemazione del piano viabile in tratti saltuari, limitando gli interventi, per ovvie ragioni economiche, ad alcuni tratti. Questa via di collegamento, versa in precarie condizioni di manutenzione, per cui necessitano di urgenti interventi atti a ripristinare un sufficiente stato di transitabilità al fine di ristabilire le minimali condizioni di sicurezza per la tutela della pubblica e della privata incolumità.</t>
  </si>
  <si>
    <t>Completamento dei lavori di manutenzione straordinaria della strada comunale via Montegrappa</t>
  </si>
  <si>
    <t>G47H26000180002</t>
  </si>
  <si>
    <t>Il progetto mira alla realizzazione del completamento dei lavori di manutenzione della strada comunale via Montegrappa, al fine di migliorare la viabilità esistente</t>
  </si>
  <si>
    <t>Lavori di miglioramento ai fini della messa in sicurezza e funzionalità della strada di collegamento tra Militello e Scordia sita in C.da Montagna</t>
  </si>
  <si>
    <t>F75F26000100006</t>
  </si>
  <si>
    <t>Lavori di ampliamento e adeguamento della sede stradale e delle opere d'arte connesse ai fini del miglioramento della funzionalità dell'opera</t>
  </si>
  <si>
    <t xml:space="preserve">Messa in sicurezza nodo SP132–SS385–Via Altarello e riqualificazione straordinaria di Via Altarello </t>
  </si>
  <si>
    <t>B55F26000230002</t>
  </si>
  <si>
    <t>Messa in sicurezza nodo SP132–SS385–Via Altarello e riqualificazione Via Altarello: ripristini, segnaletica, barriere e illuminazione funzionale.</t>
  </si>
  <si>
    <t>Ripristino della funzionalità della viabilità tra la Strada Provinciale 114 e l'Area artigianale e tra la SP 114 e la Circonvallazione</t>
  </si>
  <si>
    <t>E99J26001110002</t>
  </si>
  <si>
    <t>L’intervento riguarda la riqualificazione e la messa in sicurezza del tratto di strada che collega la Strada Provinciale n. 114 con l’area artigianale del Comune di Raddusa e con la circonvallazione urbana.
Il tratto viario oggetto di intervento rappresenta un nodo strategico per la mobilità locale, in quanto garantisce il collegamento tra la viabilità provinciale e le aree produttive, nonché l’accesso al centro abitato.</t>
  </si>
  <si>
    <t>Città Metropolitana Catania</t>
  </si>
  <si>
    <t>Rafforzamento della mobilità AI</t>
  </si>
  <si>
    <t>F17H26000470006</t>
  </si>
  <si>
    <t>Interventi di riqualificazione e/o manutenzione straordinaria della viabilità secondaria a servizio delle aree interne, relativa a:
-	SP 25/i collegamento con la SS 417
-	Ex strada consortile
-	SP 103.</t>
  </si>
  <si>
    <t>95124</t>
  </si>
  <si>
    <t>Riqualificazione e manutenzione straordinaria della viale Aldo Moro di Scordia</t>
  </si>
  <si>
    <t>H45F25000680006</t>
  </si>
  <si>
    <t>Gli interventi mirano a potenziare la viabilità di viale Aldo Moro di Scordia, in favore del collegamento tra i vari comuni costituenti l'area interna</t>
  </si>
  <si>
    <t>Dipartimento per la Pianificazione Strategica</t>
  </si>
  <si>
    <t>ASP 3 Catania</t>
  </si>
  <si>
    <t>Acquisto di tecnologie sanitarie e biomediche per la riqualificazione dei servizi sanitari territoriali dell'ASP 3 Catania nell’ambito dei comuni dell’area Interna Calatino Sud Simeto</t>
  </si>
  <si>
    <t>F89126001600008</t>
  </si>
  <si>
    <t>Il Progetto descrive un preciso investimento in tecnologie sanitarie e biomediche destinate ai Comuni del Calatino e del Sud Simeto, aree territoriali caratterizzati da una complessa orografia e da una significativa
distanza dei cittadini residenti dai presidi ospedalieri principali. Dal punto di vista demografico, la popolazione anziana vulnerabile rappresenta la fascia più rappresentata.</t>
  </si>
  <si>
    <t>4.5 - Garantire parità di accesso all'assistenza sanitaria e promuovere la resilienza dei sistemi sanitari, compresa l'assistenza sanitaria di base, come anche promuovere il passaggio dall'assistenza istituzionale a quella su base familiare e sul territorio</t>
  </si>
  <si>
    <t>Comune di Catania</t>
  </si>
  <si>
    <t>129 - Attrezzature sanitarie</t>
  </si>
  <si>
    <t>Riqualificazione e rivalorizzazione dell'area mercatale di Scordia</t>
  </si>
  <si>
    <t>H42B25008290006</t>
  </si>
  <si>
    <t xml:space="preserve">I lavori puntano alla valorizzazione del contesto dell'area mercatale di Scordia al fine di favorire l'attrattività turistica e residenziale, con creazione di ambienti adeguati allo svolgimento di eventi a carattere sportivo e culturale </t>
  </si>
  <si>
    <t xml:space="preserve">Riqualificazione e rifunzionalizzazione dell'anfiteatro </t>
  </si>
  <si>
    <t>H42H25000560006</t>
  </si>
  <si>
    <t>Gli interventi sono volti alla valorizzazione dell'anfiteatro di Scordia al fine di favorire l'attrattività turistica e residenziale, con creazione di ambienti adeguati allo svolgimento di eventi a carattere culturale e sportivo, anche tramite interventi di manutenzione straordinaria sulla tensostruttura presente nel  campo sportivo di via Bachelet</t>
  </si>
  <si>
    <t>Riqualificazione e rifunzionalizzazione della piscina comunale</t>
  </si>
  <si>
    <t>H44J25000660006</t>
  </si>
  <si>
    <t xml:space="preserve">I lavori puntano alla valorizzazione del contesto dell'anfiteatro di Scordia al fine di favorire l'attrattività turistica e residenziale, con creazione di ambienti adeguati allo svolgimento di eventi a carattere sportivo </t>
  </si>
  <si>
    <t>Lavori di recupero e valorizzazione del palazzo Baldanza</t>
  </si>
  <si>
    <t>F77B26000040006</t>
  </si>
  <si>
    <t>I lavori di recupero e valorizzazione comprendono interventi di manutenzione straordinaria e di adeguamento impiantistico e tecnologico. L'edificio sarà adibito in part ed area museale, in parte a centro di aggregazione giovanile</t>
  </si>
  <si>
    <t>Rifunzionalizzazione di Piazza Salvo D’Acquisto ed adeguamento strutturale, ai portatori di handicap, dell’immobile comunale in via Generale Cascino 68 (ex scuola Carrubbo), nella frazione di Carrubbo</t>
  </si>
  <si>
    <t>G47B25000000002</t>
  </si>
  <si>
    <t>Il progetto di riqualificazione di Piazza Salvo D’Acquisto nella frazione di Carrubbo, a Castel di Iudica, nasce dalla volontà di restituire alla comunità uno spazio pubblico più accogliente, funzionale e sostenibile, questa piazza, da sempre un punto di riferimento per la socialità e gli eventi collettivi, necessita di un intervento che ne migliori la fruibilità e l’integrazione con il contesto urbano, senza stravolgerne l’identità. Basta ripensare la piazza come un luogo aperto e inclusivo, capace di accogliere tutte le fasce della popolazione e preservare i principi della bioedilizia</t>
  </si>
  <si>
    <t>Manutenzione campo di calcetto a cinque nella frazione di Giumarra</t>
  </si>
  <si>
    <t>G45H20000050001</t>
  </si>
  <si>
    <t>l'impianto si trova a ridosso della Scuola Elementare facente parte dell'Istituto Comprensivo L. Da Vinci eg gestito dalla scuola. Il progetto per la riqualificazione dell'impianto si prefigge l'obiettivo di erogare attività sportiva in un territorio con scarsa presenza di impianti e favorire un utilizzo idoneo degli spazi da parte delle utenze fragili che più hanno bisogno di praticare attività funzionali allo svago, all'iclusione socialew e al benessere psico-fisico della comunità.,</t>
  </si>
  <si>
    <t>Parco della Circonvallazione – Rifunzionalizzazione e messa in esercizio dell’opera incompiuta con arena polifunzionale, sport e area eventi/fiere.</t>
  </si>
  <si>
    <t>B57D26000050002</t>
  </si>
  <si>
    <t>Messa in esercizio dell'opera incompiuta di Via Circonvallazione: arena polifunzionale, sport e area eventi/fiere, percorsi accessibili e pineta fruibile.</t>
  </si>
  <si>
    <t>Lavori di riqualificazione dell’area artigianale e nuova area produttiva multifunzionale nel Comune di Raddusa</t>
  </si>
  <si>
    <t>E94H26000030002</t>
  </si>
  <si>
    <t>Riqualificazione area artigianale e nuova area produttiva multifunzionale</t>
  </si>
  <si>
    <t>Valorizzazione e rigenerazione territoriale mediante la creazione di aree e attrezzature collettive</t>
  </si>
  <si>
    <t>F15I26000020006</t>
  </si>
  <si>
    <t>L’intervento riguarda i) la riqualificazione e il potenziamento di spazi o strutture pubblici a servizio del tessuto produttivo locale;
ii) la qualificazione, valorizzazione e rigenerazione del patrimonio identitario per lo sviluppo complessivo dei sistemi territoriali, anche nei borghi e nei centri storici, attraverso interventi per la riqualificazione degli spazi aperti (es: piazze, spazi pubblici e sportivi, creazione aree e attrezzature collettive)</t>
  </si>
  <si>
    <t xml:space="preserve">Unione dei comuni “Città Nuove” </t>
  </si>
  <si>
    <t>Assistenza Tecnica - Servizi di consulenza tecnica esterna finalizzati a supportare ed accrescere la capacità amministrativa dell’Autorità Territoriale dell'Area Interna Calatino Sud Simeto</t>
  </si>
  <si>
    <t>F14F26000040006</t>
  </si>
  <si>
    <t>Sostegno alla Strategia dell'Area Interna Calatino Sud Simeto</t>
  </si>
  <si>
    <t>95040</t>
  </si>
  <si>
    <t>Rafforzamento della capacità amministrativa dell’Autorità Territoriale dell'Area Interna Calatino Sud Simeto</t>
  </si>
  <si>
    <t>F14F26000050006</t>
  </si>
  <si>
    <t>Rafforzamento della capacità amministrativa delle Autorità Territoriali in termini di competenze specialistiche, ecc. – in linea con quanto indicato dal PRigA – delle strutture amministrative impegnate nella selezione e gestione degli investimenti previsti nelle ST dell'AI</t>
  </si>
  <si>
    <t>FUA Sicilia Centrale</t>
  </si>
  <si>
    <t>Comune di Delia</t>
  </si>
  <si>
    <t>Da definire
(appalto non ancora aggiudicato)</t>
  </si>
  <si>
    <t>Completamento funzionale e impiantistico del Centro culturale nella via Sandro Pertini</t>
  </si>
  <si>
    <t>C24J25000050002</t>
  </si>
  <si>
    <t xml:space="preserve">Completamento funzionale e impiantistico del Centro culturale </t>
  </si>
  <si>
    <t>Novembre/Dicembre 2026</t>
  </si>
  <si>
    <t>5.1 - Promuovere lo sviluppo sociale, economico e ambientale integrato e inclusivo, la cultura, il patrimonio naturale, il turismo sostenibile e la sicurezza nelle aree urbane</t>
  </si>
  <si>
    <t>Caltanissetta</t>
  </si>
  <si>
    <t>Delia</t>
  </si>
  <si>
    <t>CALTANISSETTA</t>
  </si>
  <si>
    <t>Progetto per la realizzazione di una pista ciclabile e contestuale riqualificazione della Via Campo</t>
  </si>
  <si>
    <t>C29J25000330002</t>
  </si>
  <si>
    <t>Progetto per la realizzazione di una pista ciclabile e contestuale riqualificazione della via Campo, via di esodo tra il centro abitato e luogo sicuro (stadio Dario Carvello)</t>
  </si>
  <si>
    <t>2.8 - Promuovere la mobilità urbana multimodale sostenibile, nell’ambito della transizione verso un’economia a zero emissioni di carbonio</t>
  </si>
  <si>
    <t>Comune di Serradifalco</t>
  </si>
  <si>
    <t>Pista ciclabile</t>
  </si>
  <si>
    <t>C51B25000150002</t>
  </si>
  <si>
    <t xml:space="preserve">Realizzazione di un sistema di mobilità dolce </t>
  </si>
  <si>
    <t>Serradifalco</t>
  </si>
  <si>
    <t>Dipartimento della Protezione civile</t>
  </si>
  <si>
    <t>Pista atterraggio elicotteri</t>
  </si>
  <si>
    <t>C51D25000090002</t>
  </si>
  <si>
    <t xml:space="preserve">Dotazione di un sistema per la gestione dell'emergenza pubblica </t>
  </si>
  <si>
    <t>2.4 - Promuovere l’adattamento ai cambiamenti climatici, la prevenzione dei rischi di catastrofe e la resilienza, prendendo in considerazione approcci ecosistemici</t>
  </si>
  <si>
    <t>061 - Prevenzione e gestione dei rischi naturali non connessi al clima (ad es. terremoti) e dei rischi collegati alle attività umane (ad es. incidenti tecnologici), comprese le azioni di sensibilizzazione, la protezione civile e i sistemi di gestione delle catastrofi, le infrastrutture e gli approcci basati sugli ecosistemi</t>
  </si>
  <si>
    <t>Comune di Sommatino</t>
  </si>
  <si>
    <t>LAVORI DI RESTAURO E RIUSO DELL'AX CARCERE SITO IN VIALE GARIBALDI</t>
  </si>
  <si>
    <t>D65I20000140005</t>
  </si>
  <si>
    <t>INTERVENTO DI RIQUALIFICAZIONE E RIGENERAZIONE URBANA SIA DELL'EDIFICIO CHE DELLA ZONA CIRCOSTANTE</t>
  </si>
  <si>
    <t>Sommatino</t>
  </si>
  <si>
    <t>Comune di Enna</t>
  </si>
  <si>
    <t>Parcheggio intermodale</t>
  </si>
  <si>
    <t>E71C25000030006</t>
  </si>
  <si>
    <t>Enna</t>
  </si>
  <si>
    <t>085 - Digitalizzazione dei trasporti, se dedicata in parte alla riduzione delle emissioni di gas a effetto serra: trasporto urbano</t>
  </si>
  <si>
    <t>Enna bassa</t>
  </si>
  <si>
    <t>Progetto di risanamento e restauro conservativo della Chiesa dello Spirito Santo</t>
  </si>
  <si>
    <t>E75F21001700005</t>
  </si>
  <si>
    <t>Risanamento e restauro conservativo della Chiesa dello Spirito Santo</t>
  </si>
  <si>
    <t>Enna alta</t>
  </si>
  <si>
    <t>Progetto di riqualificazione architettonica, funzionale e messa in sicurezza di palestre scolastiche esistenti, anche attraverso l'adeguamento impiantistico e tecnologico degli spazi - Istituto Comprensivo Statale "E. De Amicis di Enna</t>
  </si>
  <si>
    <t>E79I22000030006</t>
  </si>
  <si>
    <t>Riqualificazione architettonica, funzionale e messa in sicurezza della palestra dell'istituto De Amicis</t>
  </si>
  <si>
    <t>122 - Infrastrutture per l'istruzione primaria e secondaria</t>
  </si>
  <si>
    <t>Comune di San Cataldo</t>
  </si>
  <si>
    <t>Realizzazione Pista Ciclopedonale e connessa riqualificazione dell'infrastruttura stradale a servizio</t>
  </si>
  <si>
    <t>H31B25000370006</t>
  </si>
  <si>
    <t>Realizzazione infrastruttura ciclopedonale urbana e periurbana</t>
  </si>
  <si>
    <t>San Cataldo</t>
  </si>
  <si>
    <t>Da definire
(appalto non ancora aggiudicato)l</t>
  </si>
  <si>
    <t>Lavori di rigenerazione urbana - Miglioramento/Adeguamento sismico e rifunzionalizzazione dell'ex Scuola Elementare "De Amicis" - I Lotto</t>
  </si>
  <si>
    <t>H35E25000190006</t>
  </si>
  <si>
    <t>Lavori di rigenerazione urbana</t>
  </si>
  <si>
    <t>Rinnovo delle flotte su gomma mediante l’acquisto di bus elettrici a emissioni zero</t>
  </si>
  <si>
    <t>J90I25000010006</t>
  </si>
  <si>
    <t>Rinnovo delle flotte su gomma mediante l’acquisto di bus elettrici a emissioni zero al fine di riqualificare e rafforzare i servizi di TPL rafforzando i trasporti urbani sostenibili</t>
  </si>
  <si>
    <t xml:space="preserve">082 - Materiale rotabile di trasporto urbano pulito </t>
  </si>
  <si>
    <t xml:space="preserve">Digitalizzazione archivio SUE CON predisposizione  INTEGRAZIONE CON IL SISTEMA INFORMATIVO TERRITORIALE </t>
  </si>
  <si>
    <t>J91F25000330006</t>
  </si>
  <si>
    <t>036 - TIC: altri tipi di infrastrutture TIC (compresi risorse/impianti informatici di grandi dimensioni, centri di dati, sensori e altri dispositivi wireless)</t>
  </si>
  <si>
    <t xml:space="preserve">I PROGETTI relativi alle seguente aree tematiche   OPEN DATA,  Sicurezza informatica, sistemi di monitoraggio e controllo </t>
  </si>
  <si>
    <t>J91F25000340006</t>
  </si>
  <si>
    <t>016 - Soluzioni TIC, servizi elettronici, applicazioni per l'amministrazione</t>
  </si>
  <si>
    <t>Lavori di manutenzione straordinaria degli immobili residenziali di Corso Vittorio Emanele, Via Firenze e Via Lo Monaco</t>
  </si>
  <si>
    <t>J92D25000080002</t>
  </si>
  <si>
    <t>Il Comune è proprietario di alcuni immobili nel centro storico e sono necessari interventi di manutenzione straordinaria per migliorarne l'appetibilità ai fini della assegnazione ai nuclei familiari nelle graduatorie comunali</t>
  </si>
  <si>
    <t>126 - Infrastrutture abitative (diverse da quelle destinate ai migranti, ai rifugiati e alle persone che fanno domanda di protezione internazionale o che godono di protezione internazionale)</t>
  </si>
  <si>
    <t xml:space="preserve">Ammodernamento ed efficientamento  energetico degli impianti di P.I. tramite sostituzione dei corpi illumnanti da Sap a LED </t>
  </si>
  <si>
    <t>J92E25000050002</t>
  </si>
  <si>
    <t>Il Comune è proprietario della rete di illuminazione stradale e sono necessari interventi di sostiturzione dell lampade da SAP a LED</t>
  </si>
  <si>
    <t>Sostegno alla preparazione delle Strategie (per le sei FUA di rango medio)</t>
  </si>
  <si>
    <t>J94F25001490008</t>
  </si>
  <si>
    <t>Comuni FUA Sicilia Centrale</t>
  </si>
  <si>
    <t xml:space="preserve"> </t>
  </si>
  <si>
    <t>Riqualificazione del verde della Villa Amedeo e della qualità architettonica delle aree dismesse adiacenti a Viale Regina Margherita</t>
  </si>
  <si>
    <t>J94H25000080002</t>
  </si>
  <si>
    <t>La Villa Amedeo è stata oggetto di intervento di manutenzione stradordinari anegli anni '90 del secolo scorso e risulta necessario riqualificare sia le strutture edilizie sia el opere a verde. Inoltre si intende riqualificare un'area demaniale antistante l'Agenzia delle Entrate al momento abbandonata</t>
  </si>
  <si>
    <t>079 - Protezione della natura e della biodiversità, patrimonio e risorse naturali, infrastrutture verdi e blu</t>
  </si>
  <si>
    <t>Lavori di adeguamento sismico scuola materna Paolo Borsellino</t>
  </si>
  <si>
    <t>J95E25000130008</t>
  </si>
  <si>
    <t>Il progetto prevede l'adeguamento sismico della scuola materna Paolo Borsellino</t>
  </si>
  <si>
    <t>Lavori di completamento dei lavori di messa in sicurezza della strada comunale Montone Valli - Gibil Gabeb - SP 103 classificata a rischio R3 nel PAI</t>
  </si>
  <si>
    <t>J95F25000170002</t>
  </si>
  <si>
    <t>Nella strada comunale Gibili Gabib  fino alla SP 103 sono presenti aree a rischio R4 e inoltre sono necessari lavori di bitumatura</t>
  </si>
  <si>
    <t>Lavori di completamento dell'immobile di Via M. Tumminelli destinato alla realizzazione della cucina prototipale dello stile di vita  mediterraneo</t>
  </si>
  <si>
    <t>J95I25000380002</t>
  </si>
  <si>
    <t>L'immobile di Via Mauro Tumminelli è oggetto al momento di interventi di ristrutturazione delle coperture e del piano terra. Con l'intervento previsto nella FUA si intende realizzare il completamento dell'intervento di ristrutturazione del piano primo al fine di realizzare la cucina prototipale dello Stile di Vita Mediterraneo</t>
  </si>
  <si>
    <t>Comune di Caltanissetta</t>
  </si>
  <si>
    <t>PM Costruzioni s.r.l., sede in Via Milano,3 – 93014 Mussomeli (CL), P.IVA 01700950850</t>
  </si>
  <si>
    <t>Progetto per la realizzazione della Ciclovia Centro Sicilia tra Caltanissetta ed Enna</t>
  </si>
  <si>
    <t>J97H20000880002</t>
  </si>
  <si>
    <t>Realizzazione della Ciclovia Centro Sicilia tra Caltanissetta e Enna</t>
  </si>
  <si>
    <t>Caltanissetta – Enna</t>
  </si>
  <si>
    <t>93100 – 94019</t>
  </si>
  <si>
    <t>CL-EN</t>
  </si>
  <si>
    <t>Scaglionato</t>
  </si>
  <si>
    <t>Realizzazione di una pista ciclabile nel centro abitato di Caltaissetta</t>
  </si>
  <si>
    <t>J97H25000390008</t>
  </si>
  <si>
    <t>Lavori di ripristino della funzionalità dei canali fognari nell'incrocio di Bivio Minichelli e sistemazione area adiacente Pian del Lago2  al fine di evitare lo smottamento di terreno lungo Viale Stefano Candura</t>
  </si>
  <si>
    <t>J98E25000050008</t>
  </si>
  <si>
    <t>Nell'intersezione di Bivio Minichelli, con elevato traffico auto veicolare a causa della ostruzione dei canali fognari si verificano in occasione di piogge intense degli allagamenti con potezniale pericolo per i fruitori della strada e con danni alle proprietà private limitrofe</t>
  </si>
  <si>
    <t>Rigenerazione urbana con la trasformazione della sede dell’Ex Banca d’Italia in Palazzo dell’Università con aule e servizi</t>
  </si>
  <si>
    <t>J98H25000480008</t>
  </si>
  <si>
    <t>Rafforzamento della capacità amministrativa delle Autorità Urbane in termini di
competenze specialistiche, ecc. – in linea con quanto indicato dal PRigA – delle
strutture amministrative impegnate nella selezione e gestione degli investimenti
previsti nelle ST per le tre FUA di rango metropolitano e per le sei FUA di rango medio.</t>
  </si>
  <si>
    <t>J99B25000060008</t>
  </si>
  <si>
    <t>Rafforzamento della capacità amministrativa delle Autorità Urbane in termini di competenze specialistiche, ecc. – in linea con quanto indicato dal PRigA – delle strutture amministrative impegnate nella selezione e gestione degli investimenti previsti nelle ST per le tre FUA di rango metropolitano e per le sei FUA di rango medio.</t>
  </si>
  <si>
    <t xml:space="preserve">FUA di Catania </t>
  </si>
  <si>
    <t>Comune di Belpasso</t>
  </si>
  <si>
    <t>Realizzazione di bike station a supporto della mobilità ciclabile ed intermodale nel territorio comunale</t>
  </si>
  <si>
    <t>B75I24000070005</t>
  </si>
  <si>
    <t>Promuovere la mobilità urbana multimodale sostenibile quale parte della transizione verso un'economia a zero emissioni nette di carbonio - Riqualificare e rafforzare i servizi di TPL rafforzando i trasporti urbani sostenibili</t>
  </si>
  <si>
    <t>Territorio Comunale</t>
  </si>
  <si>
    <t>CATANIA</t>
  </si>
  <si>
    <t>Realizzazione di nodo intermodale in località Borrello e dotazione di bus navetta a funzionamento elettrico per il trasporto di cittadini e turisti Localizzazione dell’operazione Quartiere</t>
  </si>
  <si>
    <t>B77B25000030002</t>
  </si>
  <si>
    <t>Promuovere la mobilità urbana multimodale sostenibile quale parte della transizione verso un'economia a zero emissioni nette di carbonio - Potenziare la logistica e l’intermodalità</t>
  </si>
  <si>
    <t>Quartiere Borrello</t>
  </si>
  <si>
    <t>Riqualificazione dell'area esterna al municipio: villa comunale da destinare a museo a cielo libero con annessa area a parcheggio</t>
  </si>
  <si>
    <t>B77D24000090002</t>
  </si>
  <si>
    <t>Rafforzare e rigenerare il patrimonio identitario per lo sviluppo complessivo della FUA di Catania con criteri di sostenibilità, inclusione e innovazione - Rigenerare gli ambienti urbani, compresi centri storici, attraverso la riqualificazione di luoghi/   - Ripristinare/creare corridoi ecologici urbani (es: infrastrutture verdi, creazione di boschi urbani, orti, viali alberati, parchi pubblici e facciate verdi in edifici pubblici, compresa la manutenzione straordinaria e la valorizzazione delle infrastrutture verdi esistenti) minimizzando l’emissione di ozono nel periodo estivo</t>
  </si>
  <si>
    <t>P.zza Municipio</t>
  </si>
  <si>
    <t>Comune di San Pietro Clarenza</t>
  </si>
  <si>
    <t>Realizzazione del Bosco Urbano e dei viali alberati in centro urbano e vie limitrofe</t>
  </si>
  <si>
    <t>B82H25006130006</t>
  </si>
  <si>
    <t>San Pietro Clarenza</t>
  </si>
  <si>
    <t>Interventi infrastrutturali per il decongestionamento della mobilità in ambito urbano ed extraurbano</t>
  </si>
  <si>
    <t>B87G25000300006</t>
  </si>
  <si>
    <t>Riqualificazione del porto di Santa tecla</t>
  </si>
  <si>
    <t>C42F25000160006</t>
  </si>
  <si>
    <t>Rafforzare e rigenerare il patrimonio identitario per lo sviluppo complessivo della FUA di Catania con criteri di sostenibilità, inclusione e innovazione - Rafforzamento dei sistemi di accoglienza turistica (es: valorizzazione di contesti urbani e spazi pubblici per favorire l’attrattività turistica e residenziale) e potenziamento dell’accessibilità e della fruibilità sia fisica che cognitiva di attrattori turistici e culturali secondo logiche di sostenibilità e di innovazione</t>
  </si>
  <si>
    <t>borgo marinaro Santa tecla</t>
  </si>
  <si>
    <t>Riqualificazione Porto Pozzillo e aree limitrofe</t>
  </si>
  <si>
    <t>C42F25000170006</t>
  </si>
  <si>
    <t>Borgo marinaro Pozzillo</t>
  </si>
  <si>
    <t>Riqualificazione del Porto di Capomulini e aree limitrofe</t>
  </si>
  <si>
    <t>C42F25000180006</t>
  </si>
  <si>
    <t>borgo marinaro capomulini</t>
  </si>
  <si>
    <t>Comune di Acireale</t>
  </si>
  <si>
    <t xml:space="preserve">Nodi di interscambio delle Aci </t>
  </si>
  <si>
    <t>C44F25000190006</t>
  </si>
  <si>
    <t xml:space="preserve">Borgo marinaro </t>
  </si>
  <si>
    <t>Velocittà- Velostazione Acireale</t>
  </si>
  <si>
    <t>C44F25000200006</t>
  </si>
  <si>
    <t>centro storico</t>
  </si>
  <si>
    <t>Efficientamento Energetico del Palazzo del Turismo</t>
  </si>
  <si>
    <t>C44J25000260006</t>
  </si>
  <si>
    <t>Promuovere l'efficienza energetica e ridurre le emissioni di gas a effetto serra - Interventi finalizzati all’eco-efficientamento e alla riduzione dei consumi di energia primaria negli edifici e nelle strutture pubbliche</t>
  </si>
  <si>
    <t xml:space="preserve">Potenziamento di mezzi ed attrezzature per le emergenze ad Aci </t>
  </si>
  <si>
    <t>C49I25000970002</t>
  </si>
  <si>
    <t>Promuovere l'adattamento ai cambiamenti climatici, la prevenzione dei rischi di catastrofe e la resilienza, prendendo in considerazione approcci ecosistemici - Rinnovo e ammodernamento di infrastrutture, mezzi e attrezzature per la gestione delle emergenze</t>
  </si>
  <si>
    <t>059 - Misure di adattamento ai cambiamenti climatici e prevenzione e gestione dei rischi connessi al clima: incendi (comprese le azioni di sensibilizzazione, la protezione civile, i sistemi e le infrastrutture di gestione delle catastrofi e gli approcci basati sugli ecosistemi)</t>
  </si>
  <si>
    <t>Acireale</t>
  </si>
  <si>
    <t>Interventi Acesi di mobilità dolce</t>
  </si>
  <si>
    <t>C49J25000600006</t>
  </si>
  <si>
    <t>patrimonio naturale, il turismo sostenibile e la sicurezza nelle aree urbane</t>
  </si>
  <si>
    <t>Acireale centro e periferia</t>
  </si>
  <si>
    <t>Comune di Aci Sant'Antonio</t>
  </si>
  <si>
    <t>Efficientamento energetico</t>
  </si>
  <si>
    <t>C51D25000080002</t>
  </si>
  <si>
    <t>Adozione di soluzioni tecnologiche per la riduzione dei consumi energetici delle reti di illuminazione pubblica</t>
  </si>
  <si>
    <t>Aci Sant'Antonio</t>
  </si>
  <si>
    <t>Riqualificazione, valorizzazione, rivitalizzazione del vecchi palmento di Via Francesco Pulvirenti, nonché degli spazzi antistanti l'immobile storico ad uso info-point culturale di Via Roma, Nel Comune di Aci Sant'Antonio</t>
  </si>
  <si>
    <t>C54H25000190002</t>
  </si>
  <si>
    <t xml:space="preserve">Rafforzare e rigenerare il patrimonio identitario per lo sviluppo complessivo della FUA di Catania con criteri di sostenibilità, inclusione e innovazione - Riqualificazione, valorizzazione e rivitalizzazione del patrimonio storico, artistico e culturale e di edifici/spazi pubblici, anche in chiave inclusiva, favorendo la partecipazione delle comunità residenti </t>
  </si>
  <si>
    <t>Comune di Aci Sant'Antonio (CT)</t>
  </si>
  <si>
    <t>Ammodernamento di infrastrutture per la gestione delle emergenze</t>
  </si>
  <si>
    <t>C54H25000200002</t>
  </si>
  <si>
    <t>Interventi di potenziamento e miglioramento del traffico urbano mediante sistemi di monitoraggio ITS sul territorio del Comune di Aci Sant'Antonio</t>
  </si>
  <si>
    <t>C57G25000110002</t>
  </si>
  <si>
    <t>Interventi di traffc-calming e interventi dedicati alla mobilità dolce e ciclopedonale sul territorio del Comune di Aci Sant'Antonio</t>
  </si>
  <si>
    <t>C57H25000720002</t>
  </si>
  <si>
    <t>Comune di Sant’Agata li Battiati</t>
  </si>
  <si>
    <t>Lavori di realizzazione di una palestra coperta con sottostante parcheggio a servizio della scuola primaria di largo Perlasca</t>
  </si>
  <si>
    <t>C95E22000480005</t>
  </si>
  <si>
    <t>Interventi per il rafforzamento dei sistemi di accoglienza turistica Riqualificazione, valorizzazione e rivitalizzazione del patrimonio storico, artistico e culturale e di edifici/spazi pubblici, anche in chiave inclusiva</t>
  </si>
  <si>
    <t>Promozione e riqualificazione della mobilità urbana comunale con particolare riferimento al TPL e alla mobilità dolce</t>
  </si>
  <si>
    <t>C99I25000610006</t>
  </si>
  <si>
    <t>084 - Digitalizzazione dei trasporti urbani</t>
  </si>
  <si>
    <t>Potenziamento dell'accessibilità pedonale alla stazione "Cibali"</t>
  </si>
  <si>
    <t>D61B25000190002</t>
  </si>
  <si>
    <t>Stazione metropolitana “Cibali”, Catania</t>
  </si>
  <si>
    <t>Realizzazione di un percorso dedicato alla mobilità dolce e ciclo-pedonale (compresi i ciclo parcheggi in corrispondenza delle principali stazioni ferroviarie) di ambito urbano, suburbano che possa collegare la città di Catania con i comuni limitrofi (Misterbianco- Belpasso - Piano tavola).</t>
  </si>
  <si>
    <t>D61C25000030006</t>
  </si>
  <si>
    <t>Tracciato ferroviario ex sede della Ferrovia Circumetnea_x000D_</t>
  </si>
  <si>
    <t>Assistenza Tecnica - Potenziamento della capacità di progettazione degli interventi afferenti all'OS 2.8 mobilità urbana multimodale e sostenibile</t>
  </si>
  <si>
    <t>D61C25000050006</t>
  </si>
  <si>
    <t>Rafforzamento della capacità amministrativa delle Autorità Urbane</t>
  </si>
  <si>
    <t>Ufficio Comune FUA di Catania</t>
  </si>
  <si>
    <t>Assistenza Tecnica - Servizi di consulenza tecnica esterna finalizzati a supportare ed accrescere la capacità amministrativa dell’Autorità Urbana di Catania</t>
  </si>
  <si>
    <t>D61C25000060006</t>
  </si>
  <si>
    <t>Assistenza Tecnica - Rafforzamento della capacità amministrativa della Autorità Urbana di Catania</t>
  </si>
  <si>
    <t>D61C25000070006</t>
  </si>
  <si>
    <t>Riqualificazione in chiave green dell'area compresa tra via Sassari e via Bernini ( Largo Bordighera)</t>
  </si>
  <si>
    <t>D62H25000300006</t>
  </si>
  <si>
    <t>Rafforzare e rigenerare il patrimonio identitario per lo sviluppo
complessivo della FUA di Catania con criteri di sostenibilità, inclusione e
innovazione - Rigenerare gli ambienti urbani, compresi centri storici,
attraverso la riqualificazione di luoghi/ - Ripristinare/creare corridoi
ecologici urbani (es: infrastrutture verdi, creazione di boschi urbani, orti,
viali alberati, parchi pubblici e facciate verdi in edifici pubblici, compresa la
manutenzione straordinaria e la valorizzazione delle infrastrutture verdi
esistenti) minimizzando l’emissione di ozono nel periodo estivo</t>
  </si>
  <si>
    <t>COMUNE DI CATANIA - LARGO BORDIGHERA</t>
  </si>
  <si>
    <t>Miglioramento dell'accessibilità e fruzione pedonale e ciclabile della via Garibaldi (tratto compreso tra Piazza Duomo e piazza Mazzini) e della Piazza Mazzini e vie limitrofe</t>
  </si>
  <si>
    <t>D63D25000290002</t>
  </si>
  <si>
    <t>Rafforzare e rigenerare il patrimonio identitario per lo sviluppo complessivo della FUA di Catania con criteri di sostenibilità, inclusione e innovazione - Rigenerare gli ambienti urbani, compresi centri storici, attraverso la riqualificazione di luoghi/spazi aperti (es: parchi, giardini di comunità, piazze, spiagge, spazi pubblici e sportivi, creazione aree e attrezzature collettive pubbliche) e attraverso la riqualificazione di edifici pubblici al fine di innalzare la qualità dei servizi offerti alla cittadinanza anche attraverso forme di partecipazione collettiva</t>
  </si>
  <si>
    <t>Via Garibaldi - Catania</t>
  </si>
  <si>
    <t>Potenziamento dell'accessibilità pedonale alla stazione "Milo"</t>
  </si>
  <si>
    <t>D64D25001760002</t>
  </si>
  <si>
    <t>Stazione Metropolitana denominata “Milo” v.le Fleming - Catania</t>
  </si>
  <si>
    <t>Completamento riqualificazione dell'ex Convento dei padri Crociferi e allestimento di nuovo polo museale cittadino</t>
  </si>
  <si>
    <t>D64H25000070006</t>
  </si>
  <si>
    <t>Via Crociferi - Catania</t>
  </si>
  <si>
    <t>Completamento riqualificazione Monastero Santa Chiara</t>
  </si>
  <si>
    <t>D64H25000080006</t>
  </si>
  <si>
    <t>Via Castello Ursino, Catania</t>
  </si>
  <si>
    <t>EFFICIENTAMENTO ENERGETICO IMMOBILI PUBBLICI (I.C. - Campanella-Sturzo, Viale Bummacaro, 8.)</t>
  </si>
  <si>
    <t>D65C25000130002</t>
  </si>
  <si>
    <t>Viale Bummacaro 8, Catania</t>
  </si>
  <si>
    <t>Realizzazione di strade scolastiche</t>
  </si>
  <si>
    <t>D65E25000060006</t>
  </si>
  <si>
    <t>Va Sassari, Via Siena, Via Guardia della Carvana</t>
  </si>
  <si>
    <t>Miglioramento sismico dell’edificio scolastico Scuola infanzia comunale</t>
  </si>
  <si>
    <t>D66F25000110006</t>
  </si>
  <si>
    <t>Promuovere l'adattamento ai cambiamenti climatici, la prevenzione dei rischi di catastrofe e la resilienza, prendendo in considerazione approcci ecosistemici - Interventi per la mitigazione del rischio sismico</t>
  </si>
  <si>
    <t>Via de Lorenzo - Catania</t>
  </si>
  <si>
    <t>Comune di Pedara</t>
  </si>
  <si>
    <t>Riqualificazione urbana con la sistemazione dell'area tra via rimembranza e via cascino 1° stralcio</t>
  </si>
  <si>
    <t>D75I25000140006</t>
  </si>
  <si>
    <t xml:space="preserve">Promuovere lo sviluppo sociale, economico e ambientale integrato e inclusivo, la cultura, il patrimonio naturale, il turismo sostenibile e la sicurezza nelle aree urbane. </t>
  </si>
  <si>
    <t>Comune di Camporotondo Etneo</t>
  </si>
  <si>
    <t>Lavori realizzazione di un nodo intermodale sito in Via Etna a con una pista ciclabile nel Comune di Camporotondo Etneo.</t>
  </si>
  <si>
    <t>F31B25000180002</t>
  </si>
  <si>
    <t>Nodo Intermodale Via Etna</t>
  </si>
  <si>
    <t>Lavori di riqualificazione del polo artigianale e di manutenzione straordinaria adeguamento sismico ed efficientamento energetico del Centro polifunzionale del Comune di Camporotondo Etneo.</t>
  </si>
  <si>
    <t>F32F25000270002</t>
  </si>
  <si>
    <t>Certo polifunzione della Zona Artigianale</t>
  </si>
  <si>
    <t>Lavori di efficientamento energetico dell’edificio di Via Vergine Maria del Comune di Camporotondo Etneo.</t>
  </si>
  <si>
    <t>F34H25000230001</t>
  </si>
  <si>
    <t>Edificio Via Vergine Maria</t>
  </si>
  <si>
    <t>Comune di Aci Bonaccorsi</t>
  </si>
  <si>
    <t>Progetto per le digitalizzazione Archivio Storico</t>
  </si>
  <si>
    <t>G11H25000110002</t>
  </si>
  <si>
    <t xml:space="preserve"> Promuovere lo sviluppo sociale, economico e ambientale integrato e inclusivo, la cultura, il patrimonio naturale, il turismo sostenibile e la sicurezza nelle aree urbane</t>
  </si>
  <si>
    <t>via Etna, Aci Bonaccorsi (CT)</t>
  </si>
  <si>
    <t xml:space="preserve">Adeguamento energetico e ai criteri di edilizia sostenibile e risparmio energetico del Municipio” – Primo stralcio funzionale </t>
  </si>
  <si>
    <t>G13I24000160002</t>
  </si>
  <si>
    <t>Piazza della Regione s.n., Aci Bonaccorsi (CT)</t>
  </si>
  <si>
    <t>Acquisto di mezzi e attrezzature per finalità di Protezione Civile e gestione della emergenza</t>
  </si>
  <si>
    <t>G14F25000060002</t>
  </si>
  <si>
    <t>Comune Aci Bonaccorsi (CT)</t>
  </si>
  <si>
    <t>Comune di Gravina di Catania</t>
  </si>
  <si>
    <t>Lavori di realizzazione di un nuovo palazzetto dello sport da sorgere in via Milanese</t>
  </si>
  <si>
    <t>G15B21000000001</t>
  </si>
  <si>
    <t>Realizzazione di un impianto fotovoltaico sulla copertura del Centro Polivalente di via Esquerra de Roxsas</t>
  </si>
  <si>
    <t>G15E24000550002</t>
  </si>
  <si>
    <t>via Esquerra de Roxsas, Aci Bonaccorsi (CT)</t>
  </si>
  <si>
    <t>Lavori di realizzazione del prolungamento di Vico Angelo Majorana , quale via di fuga e di soccorso, con annessa area di attesa  di protezione civile.</t>
  </si>
  <si>
    <t>G15G25000010005</t>
  </si>
  <si>
    <t>Riqualificazione e manutenzione della scuola media sita in via Esquerra de Roxsas</t>
  </si>
  <si>
    <t>G17G23000120001</t>
  </si>
  <si>
    <t>Miglioramento, potenziamento e adeguamento del Centro Comunale di Raccolta</t>
  </si>
  <si>
    <t>G18C22003630002</t>
  </si>
  <si>
    <t>Sostenere strategie integrate di riduzione della produzione di rifiuti e potenziare la raccolta, il riuso e il riciclo dei rifiuti in complementarità con gli interventi sull’impiantistica e in linea con la pianificazione regionale per i rifiuti e nel rispetto della relativa condizione abilitante</t>
  </si>
  <si>
    <t>Interventi per la sicurezza stradale e moderazione del traffico in aree sensibili</t>
  </si>
  <si>
    <t>G19J25000710002</t>
  </si>
  <si>
    <t>Comune di Misterbianco</t>
  </si>
  <si>
    <t>Progetto di energia rinnovabile per la mensa scolastica dell'I.C.Don Milani</t>
  </si>
  <si>
    <t>G22C25000050002</t>
  </si>
  <si>
    <t xml:space="preserve">via Federico De Roberto Misterbianco </t>
  </si>
  <si>
    <t>Progetto di energia rinnovabile per la mensa scolastica dell'I.C.Pitagora</t>
  </si>
  <si>
    <t>G22C25000060002</t>
  </si>
  <si>
    <t xml:space="preserve">via fretlli Cervi Misterbianco </t>
  </si>
  <si>
    <t>Progetto di energia rinnovabile per la mensa scolastica dell'I.C.Leonardo Sciascia</t>
  </si>
  <si>
    <t>G22C25000070002</t>
  </si>
  <si>
    <t xml:space="preserve">via Puglia Misterbianco </t>
  </si>
  <si>
    <t>Progetto di energia rinnovabile per la mensa scolastica dell'I.C.Padre Pio da Pietrelcina</t>
  </si>
  <si>
    <t>G22C25000080002</t>
  </si>
  <si>
    <t>Via Modena, Misterbianco</t>
  </si>
  <si>
    <t>Progetto di energia rinnovabile per l'asilo nido dell'I.C.Don Milani</t>
  </si>
  <si>
    <t>G22C25000090002</t>
  </si>
  <si>
    <t>Via F. De Roberto, Misterbianco</t>
  </si>
  <si>
    <t xml:space="preserve">De-impermeabilizzazione dell'area attigua all'asilo nido Milicia </t>
  </si>
  <si>
    <t>G27H25000470002</t>
  </si>
  <si>
    <t>Interventi per promuovere l’adattamento ai cambiamenti climatici in ambito urbano e periurbano</t>
  </si>
  <si>
    <t>via fratelli Cervi Misterbianco</t>
  </si>
  <si>
    <t>Realizzazione di un percorso dedicato alla mobilità dolce e ciclopedonale di collegamento tra Misterbianco e i Comuni limitrofi</t>
  </si>
  <si>
    <t>G27I25000020002</t>
  </si>
  <si>
    <t>Tracciato ferroviario ex sede della Ferrovia Circumetnea</t>
  </si>
  <si>
    <t>Messa in sicurezza con ripristino delle condizioni di fruibilità della porzione nord-est dell'ex stabilimento Monaco</t>
  </si>
  <si>
    <t>G29D25000120002</t>
  </si>
  <si>
    <t xml:space="preserve">via Galliano/via Municipio Misterbianco </t>
  </si>
  <si>
    <t>Comune di Pedara e Trecastagni</t>
  </si>
  <si>
    <t>Ammodernamento parco auto emergenza</t>
  </si>
  <si>
    <t>G39I25000720002</t>
  </si>
  <si>
    <t>Comune di Trecastagni  (con Pedara)</t>
  </si>
  <si>
    <t>Comune di Trecastagni (con Pedara)</t>
  </si>
  <si>
    <t>Comune di Trecastagni</t>
  </si>
  <si>
    <t>Stralcio funzionale dei Lavori di ristrutturazione e adeguamento alle norme dell’impianto elettrico, idrico, termico nonché alle norme sulla sicurezza dell’impianto sportivo “La Carlina” – Lotto 2</t>
  </si>
  <si>
    <t>G58E22000300006</t>
  </si>
  <si>
    <t>Progetto di restauro, valorizzazione e cambio di destinazione d'uso del palazzo del Principe Di Giovanni da destinare a centro culturale-polifunzionale - valorizzazione dell'arte contemporanea - Secondo stralcio funzionale</t>
  </si>
  <si>
    <t>G59D25000210006</t>
  </si>
  <si>
    <t>Comune di Aci Castello</t>
  </si>
  <si>
    <t>Riqualificazione energetica plessi scolastici comunali</t>
  </si>
  <si>
    <t>H24D25001200002</t>
  </si>
  <si>
    <t>Dislocati in diversi plessi scolastici</t>
  </si>
  <si>
    <t>Acquisizione di beni e servizi volti alla gestione degli interventi di protezione civile</t>
  </si>
  <si>
    <t>H29I25000240002</t>
  </si>
  <si>
    <t xml:space="preserve">Dislocati in diverse aree del territorio comunale </t>
  </si>
  <si>
    <t>Comune di Aci Catena</t>
  </si>
  <si>
    <t>Interventi di TPL con implementazione di percorsi ciclopedonali tra via Gannelli e sistemi infrastrutturali esistenti</t>
  </si>
  <si>
    <t>H31B24000660002</t>
  </si>
  <si>
    <t>Via Gannelli</t>
  </si>
  <si>
    <t>Interventi di TPL con implementazione di percorsi ciclopedonali tra via Nova e sistemi infrastrutturali esistenti</t>
  </si>
  <si>
    <t>H31B24000670002</t>
  </si>
  <si>
    <t>Via Nova</t>
  </si>
  <si>
    <t>Interventi di risparmio energetico nell'Asilo di via Leonardi</t>
  </si>
  <si>
    <t>H34D24003650002</t>
  </si>
  <si>
    <t>Via Leonardi</t>
  </si>
  <si>
    <t>Lavori di riqualificazione della Villa Comunale "Falcone e Borsellino"</t>
  </si>
  <si>
    <t>H36J22000070006</t>
  </si>
  <si>
    <t>Via Candela</t>
  </si>
  <si>
    <t>Fornitura di attrezzatura di Protezione Civile</t>
  </si>
  <si>
    <t>H39I25000700006</t>
  </si>
  <si>
    <t>Comune di Tremestieri Etneo</t>
  </si>
  <si>
    <t>Piano Urbano di Mobilità Sostenibile(PUMS) per garantire la mobilità tra il capocentro di Tremestieri Etneo e la frazione Canalicchio e il miglioramento dell’efficienza del trasporto con l’uso di tecnologie digitali di sicurezza stradale in ambito urbano</t>
  </si>
  <si>
    <t>H61J24000790006</t>
  </si>
  <si>
    <t>INTERO TERRITORIO</t>
  </si>
  <si>
    <t>Mitigazione del rischio idrogeologico della parte del nord del territorio comunale mediante la creazione di aree umide per l’espansione naturale delle piene munite di drenaggio green garden e la manutenzione straordinaria dei reticoli idraulici</t>
  </si>
  <si>
    <t>H62B24004720006</t>
  </si>
  <si>
    <t>Promuovere l'adattamento ai cambiamenti climatici, la prevenzione dei rischi di catastrofe e la resilienza, prendendo in considerazione approcci ecosistemici: Interventi per la mitigazione dei rischi connessi al clima</t>
  </si>
  <si>
    <t>VIA ETNEA- VIA DELLE VIGNE</t>
  </si>
  <si>
    <t>Comune di Motta Sant'Anastasia</t>
  </si>
  <si>
    <t>Realizzazione di percorsi dedicati alla mobilità dolce e ciclo pedonale nel tratto che collega il campo sportivo comunale con il parco urbano, compresa la realizzazione  di due parcheggi scambiatori.</t>
  </si>
  <si>
    <t>I35I25000090006</t>
  </si>
  <si>
    <t>Via Platania- Via Terre Nere - Via A. Francaviglia - Via Margarone</t>
  </si>
  <si>
    <t>Rigenerazione del centro storico attraverso la riqualificazione e valorizzazione dei luoghi/spazi per favorire lo sviluppo del patrimonio culturale, naturale e turistico</t>
  </si>
  <si>
    <t>I37B25000080006</t>
  </si>
  <si>
    <t>Centro Storico</t>
  </si>
  <si>
    <t>Comune di San Giovanni la Punta</t>
  </si>
  <si>
    <t>Digitalizzazione archivi cartacei comunali per la creazione dei fascicoli digitali delle opere pubbliche e private mediante applicativo specifico</t>
  </si>
  <si>
    <t>I51F25000560006</t>
  </si>
  <si>
    <t>Interventi per la digitalizzazione della PA locale</t>
  </si>
  <si>
    <t>Relamping della pubblica illuminazione di Piazza Italia e Piazza Scammacca</t>
  </si>
  <si>
    <t>I52H25000230006</t>
  </si>
  <si>
    <t>Realizzazione di una infrastruttura integrata a verde nello slargo denominato Piazza Recupero a tasso di emissione zero</t>
  </si>
  <si>
    <t>I55E25000100006</t>
  </si>
  <si>
    <t>Promuovere lo sviluppo sociale, economico e
ambientale integrato e inclusivo, la cultura, il patrimonio
naturale, il turismo sostenibile e la sicurezza nelle aree
urbane</t>
  </si>
  <si>
    <t>Riqualificazione e valorizzazione del patrimonio storico, artistico e culturale al fine di promuovere la conoscenza delle origini del territorio. Il percorso di Via Roma</t>
  </si>
  <si>
    <t>I57H25000580006</t>
  </si>
  <si>
    <t xml:space="preserve">Ristrutturazzione mediante demolizione e ricostruzione dei locali comunali da adibire a centro sociale per anziani nell’edificio acquisito per pubblica utilità in Via Siracusa. </t>
  </si>
  <si>
    <t>I58H25000090006</t>
  </si>
  <si>
    <t xml:space="preserve">Promuovere lo sviluppo sociale, economico e ambientale integrato e inclusivo, la cultura, il patrimonio naturale, il turismo sostenibile e la sicurezza nelle aree Urbane </t>
  </si>
  <si>
    <t>143 - Misure volte a promuovere l’equilibrio tra vita professionale e vita privata, anche attraverso l’accesso all’assistenza all’infanzia e alle persone non autosufficienti</t>
  </si>
  <si>
    <t>Comune di Valverde</t>
  </si>
  <si>
    <t>Intervento di realizzazione di un anfiteatro comunale.</t>
  </si>
  <si>
    <t>I75B25000100005</t>
  </si>
  <si>
    <t>Riqualificazione del Campo sportivo comunale.</t>
  </si>
  <si>
    <t>I78E25000050006</t>
  </si>
  <si>
    <t>Potenziamento delle dotazioni di Protezione Civile.</t>
  </si>
  <si>
    <t>I79B25000160006</t>
  </si>
  <si>
    <t>Comuni di Nicolosi – Pedara – Trecastagni- Viagrande</t>
  </si>
  <si>
    <t>Progettazione e realizzazione pista ciclabile tra i comuni di Nicolosi, Pedara, Trecastagni e Viagrande, e realizzazione nodo scambiatore presso la zona “Ai Pini” del comune Di Nicolosi</t>
  </si>
  <si>
    <t>J41B24000450001</t>
  </si>
  <si>
    <t>Comuni di Nicolosi  (con  Pedara – Trecastagni- Viagrande)</t>
  </si>
  <si>
    <t>Comune di San Gregorio di Catania</t>
  </si>
  <si>
    <t>Intervento di riqualificazione funzionale del campo di gioco dell’impianto sportivo comunale di via Bellini – San Gregorio di Catania;</t>
  </si>
  <si>
    <t>J62H25000330002</t>
  </si>
  <si>
    <t>Comune di Mascalucia</t>
  </si>
  <si>
    <t>Rigenerazione urbana del percorso di via Etnea attraverso la connessione delle piazze Da Vinci – Umberto e Chiesa Madre per un recupero dell’identità mascalucese e promozione turistica delle peculiarità del patrimonio civile e religioso sud etneo di pertinenza</t>
  </si>
  <si>
    <t>J63D24000210002</t>
  </si>
  <si>
    <t>-</t>
  </si>
  <si>
    <t>Costituzione di rete sub-metropolitana di percorsi ciclabili nella direttrice est-ovest</t>
  </si>
  <si>
    <t>J63D25000100002</t>
  </si>
  <si>
    <t>Costituzione corridoio ecologico periurbano in connessione tra parchi urbani (Trinità Manenti, Monte Ceraulo, ex PIME, Madonna della Sciara) con recupero trazzere e vicinali abbandonate da restituire a percorsi outdoor ciclopedonali in connessione con analoghe extracomunali</t>
  </si>
  <si>
    <t>J63D25000110002</t>
  </si>
  <si>
    <t>Sistema di attivazione a scala locale di prevenzione rischio eventi estremi idrogeologici con ricorso a soluzioni I.A. a tutela della popolazione</t>
  </si>
  <si>
    <t>J63H25000010002</t>
  </si>
  <si>
    <t xml:space="preserve">Intervento di potenziamento del servizio di trasporto urbano sul territorio di San Gregorio di Catania. </t>
  </si>
  <si>
    <t>J64D25001740002</t>
  </si>
  <si>
    <t>084 - Digitalizzazione dei trasporti urbani
086 - Infrastrutture per combustibili alternativi</t>
  </si>
  <si>
    <t xml:space="preserve">territorio comunale </t>
  </si>
  <si>
    <t>Potenziamento a fini sportivo-ricreativi e spettacoli all’aperto del Campo sportivo Turi Gugliemino in Massannunziata</t>
  </si>
  <si>
    <t>J64J24001030002</t>
  </si>
  <si>
    <t>Efficientamento energetico dell’immobile comunale sito in via Bellini, adibito a uffici comunali e sede della COC</t>
  </si>
  <si>
    <t>J64J25000290002</t>
  </si>
  <si>
    <t>Via Bellini N.7</t>
  </si>
  <si>
    <t xml:space="preserve">Potenziamento sistema caditoie su strade comunali e sistemi  disperdenti  per prevenire allagamenti e danni alla popolazione </t>
  </si>
  <si>
    <t>J67H25000660002</t>
  </si>
  <si>
    <t>Messa in sicurezza sub ambiti del territorio dal rischio idraulico con soluzioni prototipali di sensoristica di allarme nella zona nord</t>
  </si>
  <si>
    <t>J67H25000670002</t>
  </si>
  <si>
    <t>Lavori di messa in sicurezza del costone lavico adiacente l’asilo nido comunale “Sergio Neri”, sito in via Cristoforo Colombo – San Gregorio di Catania</t>
  </si>
  <si>
    <t>J69I25000660002</t>
  </si>
  <si>
    <t xml:space="preserve">Via Cristoforo Colombo </t>
  </si>
  <si>
    <t>Contributo di Mascalucia sulle utenze comunali (scuole) per la qualità dei sistemi di ottimizzazione al risparmio e riciclo dei rifiuti prodotti incluso le mense</t>
  </si>
  <si>
    <t>J69I25000730002</t>
  </si>
  <si>
    <t>Comune di Viagrande</t>
  </si>
  <si>
    <t>Intervento di efficientamento energetico rete di illuminazione pubblica</t>
  </si>
  <si>
    <t>J84H25000280005</t>
  </si>
  <si>
    <t>Territorio comunale</t>
  </si>
  <si>
    <t>Intervento di rigenerazione urbana di aree e spazi pubblici con realizzazione di Cine Teatro Comunale</t>
  </si>
  <si>
    <t>J88C25000250005</t>
  </si>
  <si>
    <t xml:space="preserve">via Garibaldi civ. 211 </t>
  </si>
  <si>
    <t xml:space="preserve">AI del Corleonese, del Torto e del Sosio </t>
  </si>
  <si>
    <t>Comune di Palazzo Adriano</t>
  </si>
  <si>
    <t>non definito</t>
  </si>
  <si>
    <t>Lavori di miglioramento delle prestazioni energetiche finalizzate all’eco-efficientamento e alla riduzione dei consumi di energia primaria dell’edificio Comunale ubicato nel Viale Vittorio Veneto</t>
  </si>
  <si>
    <t>C69C25000030006</t>
  </si>
  <si>
    <t>Miglioramento delle prestazioni energetiche</t>
  </si>
  <si>
    <t>Palermo</t>
  </si>
  <si>
    <t>REALIZZAZIONE DI INTERVENTI DI EFFICIENZA ENERGETICA PER LA RIDUZIONE DEI CONSUMI IN EDIFICI PUBBLICI COMUNALI  - Cine Teatro Ideal</t>
  </si>
  <si>
    <t>F84J25000490006</t>
  </si>
  <si>
    <t>interventi di ombreggiamento, schermatura solare, isolamento termico ed impiantistico, l’installazione sugli edifici e le loro Pertinenze di impianti solari, termici e/o fotovoltaici, nonché l’eventuale ricorso a sistemi intelligenti di telecontrollo per la regolazione, il monitoraggio e l’ottimizzazione dei consumi energetici.</t>
  </si>
  <si>
    <t>LERCARA FRIDDI –  Cine Teatro Ideal</t>
  </si>
  <si>
    <t>Comune di Roccapalumba</t>
  </si>
  <si>
    <t xml:space="preserve">Miglioramento dell'efficienza energetica, gestione e manutenzione della pubblica illuminazione </t>
  </si>
  <si>
    <t>PROV0000055160</t>
  </si>
  <si>
    <t>Efficientamento energetico e miglioramento della pubblica illuminazione e della visibilità stradale</t>
  </si>
  <si>
    <t>Città metropolitana di Palermo</t>
  </si>
  <si>
    <t>S.P.45 di Ponte Aranci – S.P.27 di Roccamena. Lavori di M.S. per il ripristino di tratti ammalorati, opere di presidio e sistemazione del piano viabili in tratti saltuari – Lotto 2.</t>
  </si>
  <si>
    <t>D37H25000980006</t>
  </si>
  <si>
    <t>Ripresa di tratti ammalorati del piano viabile nei pressi del Comune di Corleone fino al bivio con lo S.V.</t>
  </si>
  <si>
    <t>90034 - 90040</t>
  </si>
  <si>
    <t>Comune di Corleone-Roccamena</t>
  </si>
  <si>
    <t>Lavori di m.s. della S.R. 16 di collegamento strada provinciale</t>
  </si>
  <si>
    <t>D57H25001090006</t>
  </si>
  <si>
    <t>Ripresa di tratti ammalorati del piano viabile nei pressi del Comune di Vicari</t>
  </si>
  <si>
    <t>Comune di Vicari</t>
  </si>
  <si>
    <t>Lavori di m.s. delle Ex Consortili nn. 32 e 37</t>
  </si>
  <si>
    <t>D57H25001070006</t>
  </si>
  <si>
    <t>Ripresa di tratti ammalorati del piano viabile nei pressi dei Comuni di  Bisacquino e Contessa Entellina</t>
  </si>
  <si>
    <t>90032 - 90030</t>
  </si>
  <si>
    <t>Comuni di Bisacquino/Contessa Entellina</t>
  </si>
  <si>
    <t>Lavori di m.s. della S.P.118</t>
  </si>
  <si>
    <t>D17H25001370006</t>
  </si>
  <si>
    <t>Ripresa di tratti ammalorati del piano viabile nei pressi del Comune di Chiusa Sclafani</t>
  </si>
  <si>
    <t>Comune di Chiusa Sclafani</t>
  </si>
  <si>
    <t>Lavori di m.s. della S.P.83</t>
  </si>
  <si>
    <t>D27H25000680006</t>
  </si>
  <si>
    <t>Ripresa di tratti ammalorati del piano viabile nei pressi del Comune di Giuliana</t>
  </si>
  <si>
    <t>Comune di Giuliana</t>
  </si>
  <si>
    <t>Lavori di m.s. della S.P.12</t>
  </si>
  <si>
    <t>D57H25001110006</t>
  </si>
  <si>
    <t>Ripresa di tratti ammalorati del piano viabile nei pressi del Comune di Contessa Entellina</t>
  </si>
  <si>
    <t>Comune di Contessa Entellina</t>
  </si>
  <si>
    <t>Lavori di m.s. della S.R. 15</t>
  </si>
  <si>
    <t>D67H22001250002</t>
  </si>
  <si>
    <t>Ripresa di tratti ammalorati del piano viabile nei pressi del Comune di Palazzo Adriano</t>
  </si>
  <si>
    <t>Lavori di m.s. della Strada ex Comunità Montana 1</t>
  </si>
  <si>
    <t>D87H25000950006</t>
  </si>
  <si>
    <t>Ripresa di tratti ammalorati del piano viabile nei pressi del Comune di Campofiorito</t>
  </si>
  <si>
    <t>Comune di Campofiorito</t>
  </si>
  <si>
    <t>Lavori di m.s. della Sp 82 del Giardo</t>
  </si>
  <si>
    <t>D57H25001080006</t>
  </si>
  <si>
    <t>Ripresa di tratti ammalorati del piano viabile nei pressi del Comune di Prizzi</t>
  </si>
  <si>
    <t>Comune di Prizzi</t>
  </si>
  <si>
    <t>Comune di Bisacquino</t>
  </si>
  <si>
    <t>Lavori di manutenzione straordinaria della strada comunale Via Carlo Alberto della Chiesa e la Via San Ciro.</t>
  </si>
  <si>
    <t>D97H25000220003</t>
  </si>
  <si>
    <t xml:space="preserve">Manutenzione straordinaria e messa in sicurezza della Via Carlo Alberto della Chiesa , che collega il Comune di Bisacquino con la statale 188 e 188/c </t>
  </si>
  <si>
    <t xml:space="preserve">Bisacquino, Chiusa Sclafani, Palazzo Adriano, Prizzi, Lercara Friddi </t>
  </si>
  <si>
    <t>90032 - 90033 - 90030 - 90038 - 90025</t>
  </si>
  <si>
    <t xml:space="preserve">Comune di Bisacquino, Chiusa Sclafani, Palazzo Adriano, Prizzi, Lercara Friddi </t>
  </si>
  <si>
    <t>LERCARA FRIDDI</t>
  </si>
  <si>
    <t>LAVORI  DI  MANUTENZIONE  STRAORDINARIA  VIABILITA’ SECONDARIA E LOCALE A SERVIZIO DELLE AREE INTERNE (COLLEGAMENTO SS.188 ED SP 123)</t>
  </si>
  <si>
    <t>F85F25000100002</t>
  </si>
  <si>
    <t>Manutenzione  straordinaria  viabilita’ secondaria e locale a servizio delle aree interne (collegamento ss.188 ed sp 123)  integrati da interventi per il monitoraggio delle opere d’arte, dei volumi e carichi di traffico, etc.</t>
  </si>
  <si>
    <t>ASP PALERMO</t>
  </si>
  <si>
    <t>Servizi e attrezzature sanitarie -Sviluppo di un modello di continuità territoriale dei servizi di diagnostica di laboratorio, dei servizi di medicina di prossimità e delle attività di screening e prevenzione</t>
  </si>
  <si>
    <t>F69I25000650006</t>
  </si>
  <si>
    <t>Sviluppo di un modello di continuità territoriale dei servizi di diagnostica di laboratorio, dei servizi di medicina di prossimità e delle attività di screening e prevenzione</t>
  </si>
  <si>
    <t>Comuni ricadenti nel territorio dell'Area Interna</t>
  </si>
  <si>
    <t>130 - Beni mobili per la salute</t>
  </si>
  <si>
    <t>AREA INTERNA</t>
  </si>
  <si>
    <t>Lavori di messa in sicurezza e regimentazione delle acque superficiali e sotterranee dell'area cimiteriale del comune di Vicari (cod dissesto 033 -6VI 092)</t>
  </si>
  <si>
    <t>H53H19000530001</t>
  </si>
  <si>
    <t>Messa in sicurezza di vasta area soggetta a dissesto idrogeologico nei pressi del cimitero</t>
  </si>
  <si>
    <t>Comune di Vicari - cda San Ippolito</t>
  </si>
  <si>
    <t xml:space="preserve">PROGETTO DI SISTEMAZIONE DELLA STRADA COMUNALE 
ADIACENTE PIAZZA FIERA. </t>
  </si>
  <si>
    <t>C33D05000630001</t>
  </si>
  <si>
    <t>Intervento di contrasto rischio idrogeologico</t>
  </si>
  <si>
    <t xml:space="preserve">COMUNE DI GODRANO PIAZZA FIERA </t>
  </si>
  <si>
    <t>L'importo è comprensivo del cofinanziamento di 46.000 euro</t>
  </si>
  <si>
    <t>Risanamento e riqualificazione di Pizzo Pretore ed adiacenze</t>
  </si>
  <si>
    <t>B28E25000080002</t>
  </si>
  <si>
    <t>Consolidamento del costone roccioso</t>
  </si>
  <si>
    <t>Comune di Giuliana - via Mandrazzi</t>
  </si>
  <si>
    <t>Lavori di manutenzione straordinaria, efficientamento e messa in sicurezza della rete idrica comunale al fine della riduzione delle perdite nelle reti di distribuzione dell'acqua</t>
  </si>
  <si>
    <t>D38B25000160003</t>
  </si>
  <si>
    <t>Sostituzione di una parte della rete idrica comunale</t>
  </si>
  <si>
    <t>Bisacquino, Campofiorito, Contessa Entellina,Giuliana, Roccamena</t>
  </si>
  <si>
    <t>90032 - 90030 - 90040</t>
  </si>
  <si>
    <t>063 - Fornitura di acqua per il consumo umano (infrastrutture di estrazione, trattamento, stoccaggio e distribuzione, misure di efficienza idrica, approvvigionamento di acqua potabile) conformemente ai criteri di efficienza</t>
  </si>
  <si>
    <t>Comune di Corleone</t>
  </si>
  <si>
    <t>Interventi di valorizzazione dell’area di via Napoli e zone limitrofe ai fini di potenziare l’accessibilità al Parco fluviale delle Due Rocche e del Centro Storico per il rafforzamento dei sistemi di accoglienza turistica</t>
  </si>
  <si>
    <t>G69J25000300005</t>
  </si>
  <si>
    <t>Rafforzamento del sistema di accoglienza 
turistica dell'Area ad alta Valenza Turistica ed ambientale delle 
Due Rocche (Sito natura 2000)</t>
  </si>
  <si>
    <t>Via Napoli – Corleone (PA)</t>
  </si>
  <si>
    <t>Adeguamento dell’ex pescheria comunale per la realizzazione di un centro socio-culturale</t>
  </si>
  <si>
    <t>B15E25000080006</t>
  </si>
  <si>
    <t>Realizzazione di un centro socio-culturale</t>
  </si>
  <si>
    <t>Centro urbano di Chiusa Sclafani – via Saponeria – Piazza Santa Rosalia</t>
  </si>
  <si>
    <t>L'importo è comprensivo di un cofinanziamento di euro 431.234,49</t>
  </si>
  <si>
    <t>Comune di Castronovo</t>
  </si>
  <si>
    <t>Recupero Casale di San Pietro</t>
  </si>
  <si>
    <t>G67B24000020002</t>
  </si>
  <si>
    <t>Recupero di un casale storico</t>
  </si>
  <si>
    <t>Comune di Campofelice di Fitalia</t>
  </si>
  <si>
    <t>MANUTENZIONE STRAORDINARIA E SISTEMAZIONE DEGLI SPAZI ESTERNI
DEL COMPLESSO SPORTIVO CADUTI NASSIRIA</t>
  </si>
  <si>
    <t>E61J20000020001</t>
  </si>
  <si>
    <t>Manutenzione straordinaria del complesso sportivo</t>
  </si>
  <si>
    <t>RIQUALIFICAZIONE URBANA VIA GIACOMO MATTEOTTI</t>
  </si>
  <si>
    <t>J83D23000210005</t>
  </si>
  <si>
    <t>Adeguamento del livello di dotazioni e di attrezzature urbane volte a rilanciare e valorizzare le risorse locali</t>
  </si>
  <si>
    <t>Comune di Godrano</t>
  </si>
  <si>
    <t xml:space="preserve">INTERVENTI DI RIQUALIFICAZIONE URBANA E AMBIENTALE DI UN AMBITO DEL CENTRO ABITATO, PRIMO STRALCIO FUNZIONALE. </t>
  </si>
  <si>
    <t>C35G05000090001</t>
  </si>
  <si>
    <t>Riqualificazione urbana e ambientale</t>
  </si>
  <si>
    <t>Lavori di riqualificazione della Via Libertà ed adiacenze e di un tratto del Viale S. Pertini</t>
  </si>
  <si>
    <t>I52F25000010006</t>
  </si>
  <si>
    <t>Valorizzazione e rigenerazione del patrimonio identitario del borgo e miglioramento dei servizi essenziali della comunità locale ed all’incremento 
dell’attrattività e della fruizione del paese</t>
  </si>
  <si>
    <t>Comune di Roccamena</t>
  </si>
  <si>
    <t>Riqualificazione e sistemazione dell’area tra via Trinacria e via 
Provinciale</t>
  </si>
  <si>
    <t>J67B25000010006</t>
  </si>
  <si>
    <t>Riqualificazione ambientale ed edilizia e predisposizione di nuovi spazi di relazione e aggregazione 
sociale</t>
  </si>
  <si>
    <t>Lavori di valorizzazione storico culturale</t>
  </si>
  <si>
    <t>PROV0000055161</t>
  </si>
  <si>
    <t>Unione del Corleonese e del Torto</t>
  </si>
  <si>
    <t>Progetto di sostegno alla preparazione della strategia Area Interna del Corleonese del Sosio e del Torto</t>
  </si>
  <si>
    <t>C34F25000170006</t>
  </si>
  <si>
    <t>Acquisizione di competenze specialistiche, acquisizione di strumentazione fuinalizzati alla programmazione e attuazione degli interventi della ST della coalizione dell'Area Interna del Corleonese del Sosio e del Torto</t>
  </si>
  <si>
    <t>Area Interna</t>
  </si>
  <si>
    <t>AI del Corleonese, del Sosio e del Torto</t>
  </si>
  <si>
    <t>Comune di Ciminna</t>
  </si>
  <si>
    <t>LAVORI DI RIQUALIFICAZIONE DI PIAZZA MATRICE E VIE ADIACENTI</t>
  </si>
  <si>
    <t>C27H21004580006</t>
  </si>
  <si>
    <t>Progetto di rafforzamento della capacità amministrativa dell'Area Interna del Corleonese del Sosio e del Torto</t>
  </si>
  <si>
    <t>C61C25000090006</t>
  </si>
  <si>
    <t>Rafforzare della capacità amministrativa della AT della coalizione dell'Area Interna del Corleonese deo Sosio e del Torto</t>
  </si>
  <si>
    <t>Unione dei Comuni</t>
  </si>
  <si>
    <t xml:space="preserve">Unione dei Comuni “Gela-Butera-Niscemi” </t>
  </si>
  <si>
    <t>Relamping Niscemi Via Mongelli</t>
  </si>
  <si>
    <t>I99J25000530006</t>
  </si>
  <si>
    <t>Relamping Gela</t>
  </si>
  <si>
    <t>D33F25000030006</t>
  </si>
  <si>
    <t>Rinnovo e ammodernamento di infrastrutture, mezzi e attrezzature per la gestione delle emergenze nei territori di Gela, Niscemi e Butera</t>
  </si>
  <si>
    <t>I98E25000180006</t>
  </si>
  <si>
    <t>Rinnovo e ammodernamento di infrastrutture, mezzi e attrezzature per la gestione delle emergenze</t>
  </si>
  <si>
    <t>Realizzazione di Hub intermodale con ciclo archeggio e charging station in area adiacente alla stazione ferroviaria di Gela</t>
  </si>
  <si>
    <t>D31J25000190006</t>
  </si>
  <si>
    <t>Riqualificare e rafforzare i servizi di TPL rafforzando i trasporti urbani sostenibili</t>
  </si>
  <si>
    <t xml:space="preserve">Rafforzamento dei sistemi di regolazione del traffico ztl del centro storico del comune di Niscemi </t>
  </si>
  <si>
    <t>I97H25001250006</t>
  </si>
  <si>
    <t>Realizzazione di pista ciclo-pedonale a collegamento del Porto Rifugio con il tratto principale del Lungomare Federico II, compresa la sistemazione a parcheggio dell’area adiacente alla bretella Falcone e Borsellino.</t>
  </si>
  <si>
    <t>D31J25000160006</t>
  </si>
  <si>
    <t>Recupero Ex Dogana lungomare di Gela</t>
  </si>
  <si>
    <t>D32F25000720002</t>
  </si>
  <si>
    <t>Riqualificazione, valorizzazione e rivitalizzazione del patrimonio storico, artistico e culturale e di edifici/spazi pubblici,anche in chiave inclusiva, favorendo la partecipazione delle comunità residenti</t>
  </si>
  <si>
    <t>Riqualificazione dell'area urbana di contrada valle pozzo</t>
  </si>
  <si>
    <t>I95I25000050006</t>
  </si>
  <si>
    <t xml:space="preserve"> interventi per: i) riqualificare spazi o strutture pubbliche per lo sviluppo dell’imprenditorialità ed autoimprenditorialità negli ambiti di intervento della S3; ii) rigenerare gli ambienti urbani, compresi centri storici, attraverso la riqualificazione di luoghi/spazi aperti (es: parchi, giardini di comunità, piazze, spiagge, spazi pubblici e sportivi, creazione aree e attrezzature collettive pubbliche); iii) rigenerare gli ambienti urbani attraverso la riqualificazione di edifici pubblici al fine di innalzare la qualità dei servizi offerti alla cittadinanza anche attraverso forme di partecipazione collettiva</t>
  </si>
  <si>
    <t>Riqualificazione dell’ambito urbano di contrada vascelleria</t>
  </si>
  <si>
    <t>I95I25000060006 </t>
  </si>
  <si>
    <t xml:space="preserve">Una Via e tre Piazze - 1 lotto da Piazza Martiri a piazza Umberto </t>
  </si>
  <si>
    <t>D37H25001210002</t>
  </si>
  <si>
    <t xml:space="preserve">Interventi per: i) il rafforzamento dei sistemi di accoglienza turistica (es: valorizzazione di contesti urbani e spazi pubblici per favorire l’attrattività turistica e residenziale); ii) il potenziamento dell’accessibilità e della fruibilità sia fisica che cognitiva di attrattori turistici e culturali secondo logiche di sostenibilità e di innovazione </t>
  </si>
  <si>
    <t>Supporto specialistico per il rafforzamento della capacità amminsitrativa dell'Autorità Urbana</t>
  </si>
  <si>
    <t>D31C25000090006</t>
  </si>
  <si>
    <t>Sostegno alla preparazione delle Strategie</t>
  </si>
  <si>
    <t>Rafforzamento della capacità amministrativa dell'autorità urbana</t>
  </si>
  <si>
    <t>D31C25000100006</t>
  </si>
  <si>
    <t>Azioni di tafforzamento della capacità amministrativa delle Autorità Urbane in termini di competenze specialistiche, ecc. – in linea con quanto indicato dal PRigA – delle strutture amministrative impegnate nella selezione e gestione degli investimenti previsti nelle ST</t>
  </si>
  <si>
    <t xml:space="preserve">Digitalizzazione archivio anagrafe e affari generai per consultazione </t>
  </si>
  <si>
    <t>D31C25000110006</t>
  </si>
  <si>
    <t xml:space="preserve">Digitalizzazione archivio Ufficio tecnico - Biblioteca </t>
  </si>
  <si>
    <t>I99E25000010006</t>
  </si>
  <si>
    <t>Realizzazione di pista ciclo-pedonale a collegamento del Porto Rifugio con la Pista ciclabile presente all’interno del quartiere Macchitella, compresa la sistemazione della Piazza delle Tre Porte</t>
  </si>
  <si>
    <t>D31J25000170006</t>
  </si>
  <si>
    <t>Potenziamento della goverance e della capacità di attuazione della strategia territoriale</t>
  </si>
  <si>
    <t>D31C25000080006</t>
  </si>
  <si>
    <t>Rafforzamento della governance e della capacità di attuazione</t>
  </si>
  <si>
    <t xml:space="preserve"> Unione dei Comuni "Madonie" </t>
  </si>
  <si>
    <t>UNIONE DEI COMUNI MADONIE</t>
  </si>
  <si>
    <t>Riqualificazione energetica Palazzo Municipale di Aliminusa - Lotto 2 Aliminusa</t>
  </si>
  <si>
    <t>B29J21025220002</t>
  </si>
  <si>
    <t>Aliminusa, Via Roma</t>
  </si>
  <si>
    <t>Riqualificazione energetica del plesso scolastico Scuola Materna C.da Santa Lucia - Lotto 7 Castelbuono</t>
  </si>
  <si>
    <t>B39J21029080002</t>
  </si>
  <si>
    <t>Comune di Castelbuono</t>
  </si>
  <si>
    <t>Castelbuono, Via Santa Lucia</t>
  </si>
  <si>
    <t>Riqualificazione energetica del Centro Sociale Polivalente - Lotto 20 Scillato</t>
  </si>
  <si>
    <t>B89J21025640002</t>
  </si>
  <si>
    <t>Scillato, Via Giolitti</t>
  </si>
  <si>
    <t>Città Metropolitana di Palermo</t>
  </si>
  <si>
    <t>Svincolo Irosa – SS 290</t>
  </si>
  <si>
    <t>B77H23001130008</t>
  </si>
  <si>
    <t>Comune di Blufi, Bompietro, Petralia Sottana e Petralia Soprana</t>
  </si>
  <si>
    <t>90020, 90027, 90026</t>
  </si>
  <si>
    <t>Comune di Alimena</t>
  </si>
  <si>
    <t>Intercomunale Alimena - Gangi</t>
  </si>
  <si>
    <t>B17H23000890008</t>
  </si>
  <si>
    <t>Comuni di Alimena e Gangi</t>
  </si>
  <si>
    <t>90020, 90024</t>
  </si>
  <si>
    <t>Comune di San Mauro Castelverde</t>
  </si>
  <si>
    <t>Lavori di trasformazione in rotabile della strada di collegamento tra la sp. n. 60 e il sito Geopark Unesco "Gole di Tiberio" in c.daTiberio nel territorio di San Mauro Castelverde</t>
  </si>
  <si>
    <t>B17H24003930006</t>
  </si>
  <si>
    <t>Strada intercomunale Gratteri-Lascari, Strada Capraro, Molino Campella”</t>
  </si>
  <si>
    <t>B47H23000910008</t>
  </si>
  <si>
    <t>Strada comunale Pollina – Finale che collega la SS.113, la S.P. n. 25 e la S.P. n.130</t>
  </si>
  <si>
    <t>B47H23000900008</t>
  </si>
  <si>
    <t>Strada Intercomunale 9 Polizzi – Caltavuturo</t>
  </si>
  <si>
    <t>B37H22004730002</t>
  </si>
  <si>
    <t>Comuni di Caltavuturo e Polizzi Generosa</t>
  </si>
  <si>
    <t>90022, 90028</t>
  </si>
  <si>
    <t xml:space="preserve">Libero Consorzio di Caltanisetta </t>
  </si>
  <si>
    <t>SP n.223 Intercomunale Villalba – Vallelunga della Provincia di Caltanissetta (lunghezza Km 2+960)</t>
  </si>
  <si>
    <t>B87H23001110008</t>
  </si>
  <si>
    <t xml:space="preserve">Comuni di Villalba e Vallelunga Pratameno </t>
  </si>
  <si>
    <t>Ex Consortile 8</t>
  </si>
  <si>
    <t>B37H23001490008</t>
  </si>
  <si>
    <t>Interventi di Manutenzione Straordinaria sulla strada S.P. 117 Strada provinciale Caccamo – Montemaggiore Belsito</t>
  </si>
  <si>
    <t>B97H23000720008</t>
  </si>
  <si>
    <t>Comuni di Caccamo e Montemaggiore Belsito</t>
  </si>
  <si>
    <t>90012, 90020</t>
  </si>
  <si>
    <t>SP 9 Campofelice di Roccella – Collesano – Bivio Mongerrati</t>
  </si>
  <si>
    <t>B97H23000730008</t>
  </si>
  <si>
    <t>Comuni di Collesano ed Isnello</t>
  </si>
  <si>
    <t>90016, 90010</t>
  </si>
  <si>
    <t>S.P. n. 7 - Strada provinciale Bivio Cerda- Montemaggiore Belsito- Aliminusa-Alia”
“S.P. n.53 dal km 0,00 al Km 2,600 (Piattaforma elisoccorso)”</t>
  </si>
  <si>
    <t>B77H23001140008</t>
  </si>
  <si>
    <t>Comuni di Montemaggiore, Aliminusa e Alia</t>
  </si>
  <si>
    <t>90020, 90021</t>
  </si>
  <si>
    <t>Realizzazione di un circuito di mobilità dolce e sostenibile nell’area interna Madonie</t>
  </si>
  <si>
    <t>B11B24000660006</t>
  </si>
  <si>
    <t>Area Interna Madonie</t>
  </si>
  <si>
    <t>90026</t>
  </si>
  <si>
    <t>Alia, Via Centimoli - Alimena, Via Sapienza - Aliminusa, Via S. Generale Mattarella - Blufi, Via Indipendenza - Bompietro, Via Calabrese  - Caccamo, Via Termitana - Caltavuturo, Via G. Falcone - Castelbuono, Viale Castello - Castellana Sicula, Viale Risorgimento - Collesano, SP 9 - Gangi, Via delle Rimembranze - Geraci Siculo, Via Nazionale - Gratteri, C/da Cuba - Isnello, Viale Impellitteri - Montemaggiore Belsito, Piazza Saeli - Petralia Sottana, Via Garibaldi - Petralia Soprana, SP29 - Polizzi Generosa, Largo Zingari - Pollina, Via Libertà - Sclafano Bagni, Via Piersanti Mattarella - San Mauro Castelverde, SP52 - Scillato, Via Piersanti Mattarella - Valledolmo, Via Chiusa Madonna - Resuttano, Via Ospizio - Vallelunga Pratameno, SS121 - Villalba, Via Maggiore Toselli</t>
  </si>
  <si>
    <t>ASP di Palermo e di Caltanisetta</t>
  </si>
  <si>
    <t>Ridurre le diseguaglianze dell’accesso e i divari del territorio - ACQUISTO DEFIBRILLATORI</t>
  </si>
  <si>
    <t>B99I24001170006</t>
  </si>
  <si>
    <t>ALIA	VIA REGINA ELENA, 1 - ALIMINUSA	VIA ROMA, 2 - ALIMENA	VIA CATANIA N.35 - BLUFI	PIAZZA MUNICIPION.1 - BOMPIETRO	PIAZZA GANGI, 1, - CACCAMO	CORSO UMBERTO I, 78 -CALTAVUTURO	VIA GIOVANNI FALCONE, 41 - CASTELBUONO	VIA SANT'ANNA, 25 -CASTELLANA SICULA	PIAZZA MISERENDINO - COLLESANO 	CORSO VITTORIO EMANUELE, 2,  - GANGI	SALITA MUNICIPIO N.1 - GERACI SICULO	PIAZZA MUNICIPIO N.14 - GRATTERI	 PIAZZA MONUMENTO, 4
ISNELLO	CORSO VITTORIO EMANUELE N. 14 - MONTEMAGGIORE BELSITO	PIAZZA ROMA - PETRALIA SOPRANA	PIAZZA DEL POPOLO N. 1 - PETRALIA SOTTANA	CORSO PAOLO AGLIATA N. 16 - POLIZZI GENEROSA	VIA GARIBALDI N. 13 - POLLINA	VIA MADDALENA N. 1 - RESUTTANO	VIA FILIPPO JUVARRA, 6 - SAN MAURO CASTELVERDE	PIAZZA MUNICIPIO N.1 - SCILLATO	 VIA PIERSANTI MATTARELLA, 46, - SCLAFANI BAGNI	VIA UMBERTO I N. 3 - VALLEDOLMO	VIA CHIAVETTA, 1
VALLELUNGA PRATAMENTO	VIA G. GARIBALDI, 180 - VILLALBA 	VIA VITTORIO VENETO, 99</t>
  </si>
  <si>
    <t>ASPdi Caltanisetta</t>
  </si>
  <si>
    <t>Realizzazione di una elisuperficie nel territorio comunale, idonea per operazioni di emergenza sanitaria e operazioni di protezione civile con elicottero</t>
  </si>
  <si>
    <t>D85F23000190007</t>
  </si>
  <si>
    <t>Comune di Vallelunga Pratamento</t>
  </si>
  <si>
    <t>Vallelunga Pratameno, C/da Baronia</t>
  </si>
  <si>
    <t>L'importo è comprensivo del cofinanziamento di 145.500 euro</t>
  </si>
  <si>
    <t xml:space="preserve">Potenziamento della fruibilità di itinerari e cammini lenti </t>
  </si>
  <si>
    <t>B91C24000070006</t>
  </si>
  <si>
    <t>Comuni di Petralia Sottana, Polizzi Generosa, Sclafani Bagni e Scillato</t>
  </si>
  <si>
    <t>90027 - 90028 - 90020</t>
  </si>
  <si>
    <t>Rifugio “Case Faguara” sito nel Comune di Petralia Sottana; Rifugio “Casa Mastro Peppino” sito nel Comune di Scillato; Rifugio “Case Prato” sito nel Comune di Polizzi Generosa; Rifugio “Case Granza” sito nel Comune di Sclafani Bagni; Rifugio “Sant’Otiero” sito nel Comune di Petralia Sottana.</t>
  </si>
  <si>
    <t>Comune di Geraci Siculo</t>
  </si>
  <si>
    <t>Realizzazione dell’appendice alla “Via dei Frati” denominata “Via dei Marcati” attraverso la sistemazione e l’ampliamento del cammino montano Pietra Giordano¬– Cixè</t>
  </si>
  <si>
    <t>C91G23000130006</t>
  </si>
  <si>
    <t xml:space="preserve">Geraci Siculo, Contrade Pietra Giordano e Cixè </t>
  </si>
  <si>
    <t>Comune di Petralia Sottana</t>
  </si>
  <si>
    <t>Cammini nella storia e nella natura di Petralia Sottana
(“Cammino delle Petralie” - “Madonie Folk Bike” - “Cammino
dei tre Ponti”)</t>
  </si>
  <si>
    <t>F14J23000470006</t>
  </si>
  <si>
    <t>Il sentiero che, partendo dal centro storico di Petralia Sottana raggiunge il ponte Brancato, il Ponte di Pietra e il Ponte Romano di Blufi</t>
  </si>
  <si>
    <t>Comune di Gangi</t>
  </si>
  <si>
    <t>Valorizzazione di contesti e spazi pubblici del Comune di Gangi
attraverso la riscoperta e la fruizione di cunicoli sotterranei</t>
  </si>
  <si>
    <t>I84H24000270002</t>
  </si>
  <si>
    <t>Il centro abitato di Gangi</t>
  </si>
  <si>
    <t>Comune di Valledolmo</t>
  </si>
  <si>
    <t>Via Lucis: la Montagna del Dialogo</t>
  </si>
  <si>
    <t>F37B24001030006</t>
  </si>
  <si>
    <t>Via Lucis: area urbana e suburbanoagricolo del Comune di Valledolmo</t>
  </si>
  <si>
    <t>Comune di Gratteri</t>
  </si>
  <si>
    <t>Illuminazione strada San Giorgio</t>
  </si>
  <si>
    <t>D41B24000400005</t>
  </si>
  <si>
    <t>Via dei Premostratensi che congiunge il “Largo Scala” dell’antico borgo di
Gratteri con l’Abbazia di San Giorgio</t>
  </si>
  <si>
    <t>Comune di Resuttano</t>
  </si>
  <si>
    <t>Rafforzamento sistemi di accoglienza turistica</t>
  </si>
  <si>
    <t>J12F23000240001</t>
  </si>
  <si>
    <t>Resuttano, Tra Via Trinacria e via Foranea</t>
  </si>
  <si>
    <t>Comune di Castellana Sicula</t>
  </si>
  <si>
    <t>Sistemazione e riqualificazione area museale, riqualificazione area P.zza S. Giuseppe Calcarelli e via Lombardia, sistemazione e riqualificazione area antistante ex scuola elementare Nociazzi e villetta adiacente</t>
  </si>
  <si>
    <t>F53J23000410006</t>
  </si>
  <si>
    <t>Castellana Sicula, Via Pergola</t>
  </si>
  <si>
    <t>CAMMINO DELLA GULFA, CONVENZ. EX ART. 15 L 242/90 TRA I COMUNI DI ALIA, CALTAVUTURO E VALLEDOLMO PER LA REALIZZAZIONE DI UN CAMMINO DI CIRCA 37 KM NEI TERRITORI ANZIDETTI, ACCESSIBILE A PERSONE CON DISABILITA' MOTORIE</t>
  </si>
  <si>
    <t>F87B23000120002</t>
  </si>
  <si>
    <t>Cammino della
Gurfa che attraversa i comuni di Alia, Valledolmo e Caltavuturo</t>
  </si>
  <si>
    <t>Comune di Petralia Soprana</t>
  </si>
  <si>
    <t>Lavori di completamento del museo civico della memoria e
del presente con sezione antropologica "Gaetano Messineo"</t>
  </si>
  <si>
    <t>E96G17000470002</t>
  </si>
  <si>
    <t>Centro storico di Petralia Soprana, in adiacenza al Palazzo Municipale</t>
  </si>
  <si>
    <t>Comune di Caltavuturo</t>
  </si>
  <si>
    <t>Rifunzionalizzazione del sito Storico ed Etno-Antropologico di “Mannari-Terravecchia”</t>
  </si>
  <si>
    <t>I52F23000290001</t>
  </si>
  <si>
    <t>Contrada Portella alla periferia nord del comune di Caltavuturo (PA)</t>
  </si>
  <si>
    <t>Comune di Scillato</t>
  </si>
  <si>
    <t>Lavori di recupero funzionale a fini didattici del Mulino Famunia Supranu e Suttanu e ripresa attività molitoria. Primo stralcio intervento sul Mulino Famunia Supranu</t>
  </si>
  <si>
    <t>B88C22007490006</t>
  </si>
  <si>
    <t>Contrada Fondaco</t>
  </si>
  <si>
    <t>Comune di Collesano</t>
  </si>
  <si>
    <t>Museo della ceramica "Antiche Fornaci Borgo Bagherino"</t>
  </si>
  <si>
    <t>E42F12000190005</t>
  </si>
  <si>
    <t>Borgo Stazzone alle pendici est del comune di Collesano</t>
  </si>
  <si>
    <t>Interventi per il miglioramento della fruizione del Teatro Parco Urbano di Finale di Pollina</t>
  </si>
  <si>
    <t>G42H24000660001</t>
  </si>
  <si>
    <t>Pollina, Teatro Parco Urbano di Finale di Pollina</t>
  </si>
  <si>
    <t>Valorizzazione e fruibilità di cammini per trekking e cicloturismo nel comune</t>
  </si>
  <si>
    <t>I84H23000350002</t>
  </si>
  <si>
    <t xml:space="preserve">Gangi, Percorsi trekking </t>
  </si>
  <si>
    <t>Comune di Villalba</t>
  </si>
  <si>
    <t>Parco Suburbano delle Serre, Progetto per lo Sviluppo di Servizi Turistici Eco Compatibili</t>
  </si>
  <si>
    <t>F98E23000150009</t>
  </si>
  <si>
    <t>Villaba, Parco suburbano delle Serre</t>
  </si>
  <si>
    <t>Intervento di rifunzionalizzazione dell’itinerario naturalistico che collega i due centri urbani delle Petralie</t>
  </si>
  <si>
    <t>F14J24000610008</t>
  </si>
  <si>
    <t xml:space="preserve"> Il sentiero che collega Petralia Sottana a Petralia Soprana</t>
  </si>
  <si>
    <t>Comune di Bompietro</t>
  </si>
  <si>
    <t>Intervento per la valorizzazione e la fruibilità di sentieri naturalistici del Comune di Bompietro</t>
  </si>
  <si>
    <t>F22H25000200002</t>
  </si>
  <si>
    <t>Bompietro,  sentiero che, partendo dal centro abitato ( da Villa Gangi), percorre un tracciato ad est del paese.</t>
  </si>
  <si>
    <t>Comune di Blufi</t>
  </si>
  <si>
    <t xml:space="preserve">Valorizzazione e ottimizzazione di infrastrutture comunali nel centro urbano a valle della casa comunale </t>
  </si>
  <si>
    <t>C98C23000110006</t>
  </si>
  <si>
    <t>Blufi, Tratto di Via del Fervore tangente a Largo C. Battisti e Via Indipendenza</t>
  </si>
  <si>
    <t>“Progetto di miglioramento dell’accessibilita’ al Parco delle Rimembranze e realizzazione area fitness anziani” Comune di Castelbuono</t>
  </si>
  <si>
    <t>H32F23000330006</t>
  </si>
  <si>
    <t>Castelbuono, Parco delle Rimembranze</t>
  </si>
  <si>
    <t>Comune di Polizzi Generosa</t>
  </si>
  <si>
    <t>Valorizzazione e riqualificazione del centro storico e dei percorsi urbani a sostegno del progetto "Piccoli Borghi"</t>
  </si>
  <si>
    <t>H32F23000340002</t>
  </si>
  <si>
    <t>Polizzi Generosa, Largo San Martino, Piazza San Francesco, Piazza Gramsci e Largo Itria</t>
  </si>
  <si>
    <t>Comune di Sclafani Bagni</t>
  </si>
  <si>
    <t>Lavori di riqualificazione urbana tramite consolidamento del
versante di un’area ubicata nel rione S. Antonio da utilizzare
come spazio urbano multifunzionale</t>
  </si>
  <si>
    <t>I51B20001150001</t>
  </si>
  <si>
    <t>Sclafani Bagni, Rione S. Antonio nei pressi di Via Piersanti Mattarella</t>
  </si>
  <si>
    <t>Lavori di riqualificazione della Piazza Falcone e Borsellino attraverso un'area di sosta per camper</t>
  </si>
  <si>
    <t>H31B21010730009</t>
  </si>
  <si>
    <t>Polizzi Generosa, Villetta Falcone e Borsellino - C/da San Pietro</t>
  </si>
  <si>
    <t>Riqualificazione urbana del nucleo storico con realizzazione di nuova viabilità pedonale e aree verdi integrate</t>
  </si>
  <si>
    <t>G14H23000480002</t>
  </si>
  <si>
    <t>Via Anime Sante - Piazza Regina Margherita - Via G.B. Caruso</t>
  </si>
  <si>
    <t>Realizzazione di una pista da sci artificiale nel comune di Geraci Siculo</t>
  </si>
  <si>
    <t>C95J23000110006</t>
  </si>
  <si>
    <t>Geraci Siculo, area a sud-ovest del centro abitato</t>
  </si>
  <si>
    <t>Attuazione delle Strategie Territoriali 
per le Aree Interne</t>
  </si>
  <si>
    <t>B94F25000380006</t>
  </si>
  <si>
    <t>Petralia Soprana, Via Frate Umile Pintorno</t>
  </si>
  <si>
    <t>Realizzazione di classi smarth nelle scuole primarie dei Comuni di Alia, Resuttano, Valledolmo, Vallelunga e Villalba</t>
  </si>
  <si>
    <t>B98I24006360006</t>
  </si>
  <si>
    <t>018 - applicazione servizi informatici per le competenze digitali e l'inclusione digitale</t>
  </si>
  <si>
    <t>Palermo, Caltanissetta</t>
  </si>
  <si>
    <t>Comuni di Alia, Resuttano, Valledolmo, Vallelunga Pratameno e Villalba.</t>
  </si>
  <si>
    <t>90021, 93010, 90029, 93010</t>
  </si>
  <si>
    <t>Alia, Via Emerico Amari  - Resuttano, Via Circonvallazione  - Valledolmo, Via Cifiliana - Vallalunga Pratameno, C/da Piante, snc  - Villalba, Via F.sco Crispi</t>
  </si>
  <si>
    <t>Azioni per la capacità amministrativa delle AI</t>
  </si>
  <si>
    <t>B94D25000460006</t>
  </si>
  <si>
    <t>FUA di Messina</t>
  </si>
  <si>
    <t>Città Metropolitana di Messina</t>
  </si>
  <si>
    <t>Acquisto mezzi per la gestione delle emergenze per tutti i Comuni della Città Metropolitana e in particolare della FUA di Messina</t>
  </si>
  <si>
    <t>B40A25000040003</t>
  </si>
  <si>
    <t>Acquisizione di mezzi e attrezzature per finalità di protezione civile</t>
  </si>
  <si>
    <t>Messina</t>
  </si>
  <si>
    <t>98122</t>
  </si>
  <si>
    <t>Efficientamento energetico e adeguamento impianto pubblica illuminazione</t>
  </si>
  <si>
    <t>B52E24008360002</t>
  </si>
  <si>
    <t>Efficientamento energetico e adeguamento impianto pubblica illuminazione tramite tecnologia led  in tutto il territorio comunale</t>
  </si>
  <si>
    <t>Comune di Scaletta Zanclea</t>
  </si>
  <si>
    <t>A.T.I. Idrico Messina e p.c. Comune di Scaletta Zanclea</t>
  </si>
  <si>
    <t>Efficientamento condotta idrica primaria e secondaria</t>
  </si>
  <si>
    <t>B58B22000000002</t>
  </si>
  <si>
    <t>Efficientamento sistema di distribuzione idrica attraverso collocazione di nuova condotta primaria e secondaria ed eliminazione perdite sotterrane</t>
  </si>
  <si>
    <t>A.T.I. Idrico
Messina e p.c. Comune di Scaletta Zanclea</t>
  </si>
  <si>
    <t>Riconversione ex scuola di Guidomandri Superiore in centro per famiglie e centro diurno per anziani</t>
  </si>
  <si>
    <t>B58H25000690002</t>
  </si>
  <si>
    <t>Ristrutturazione e rifunzionalizzazione edificio scolastico in disuso sito nella frazione di Guidomandri Superiore ai fini della riconversione in centro polifunzionale per le famiglie/ centro diurno per anziani</t>
  </si>
  <si>
    <t>Comune di Itala</t>
  </si>
  <si>
    <t>Progetto per la realizzazione del Campus Enogastronomico e Turistico dello stretto</t>
  </si>
  <si>
    <t>C17G25000210006</t>
  </si>
  <si>
    <t>L'intervento riguarda la riqualificazione di edifici pubblici al fine di innalzare la qualità dei servizi offerti alla cittadinanza anche attraverso forme di partecipazione collettiva - In particolare riguarda la riqualificazione del centro servizi comunale e dei lotti di terreno destinati ad area artigianale al fine di realizzare un sistema integrato enogastronomico turistico che possa garantire attività didattiche teoriche  e pratiche per la specializzazione post diploma con il coinvolgimento di enti pubblici e privati</t>
  </si>
  <si>
    <t>Comune di Rometta</t>
  </si>
  <si>
    <t>Struttura polifunzionale per grandi eventi (Rometta Marea)</t>
  </si>
  <si>
    <t>C55B25000190006</t>
  </si>
  <si>
    <t xml:space="preserve">
Riqualificazione della villa comunale con copertura
multifunzionale per ospitare grandi eventi.</t>
  </si>
  <si>
    <t>Comune di Venetico</t>
  </si>
  <si>
    <t>OFFERTA TURISTICA INTEGRATA ‐ Sistema digitale integrato per la rete dei comuni tirrenici del FUA ‐ RETE IMPIANTI SPORTIVI -</t>
  </si>
  <si>
    <t>C64H25000210002</t>
  </si>
  <si>
    <t xml:space="preserve"> L'intervento mira alla creazione di un SISTEMA DIGITALE INTEGRATO che metta in rete gli impianti sportivi dei 5 comuni. L'obiettivo è offrire ai residenti e ai turisti un servizio unificato di informazione e prenotazione delle strutture sportive, migliorando l'accessibilità e la fruibilità, integrando l'offerta turistica del territorio e ottimizzando i costi di gestione. MAPPATURA DEGLI IMPIANTI E DELLE SOCIETà DI GESTIONE ‐ CREAZIONE DI UNA PIATTAFORMA DIGITALE INTEGRATA ‐</t>
  </si>
  <si>
    <t>LAVORI DI RECUPERO E RIQUALIFICAZIONE DEL CASTELLO MEDIEVALE DI VENETICO SUPERIORE ‐ LOTTO FUNZIONALE 1 potenziamento dell’accessibilità e della fruibilità di attrattori turistici e culturali</t>
  </si>
  <si>
    <t>C67B25000140005</t>
  </si>
  <si>
    <t xml:space="preserve"> L'intervento proposto risulta strettamente connesso alla riqualificazione del castello medievale di Venetico. Ne costituisce infatti lotto funzionale e tende a realizzare i servizi per potenziare l'accessibilità al museo/teatro cui si destinerà il castello riqualificato.</t>
  </si>
  <si>
    <t>(Comune di Messina) Azienda Trasporti Messina S.p.A.</t>
  </si>
  <si>
    <t>Acquisto nuovi Tram</t>
  </si>
  <si>
    <t>D40I25000000008</t>
  </si>
  <si>
    <t>Il progetto riguarda il rinnovo della flotta ferro ad emissione zero attraverso l’acquisto di n.10 nuove vetture tranviarie</t>
  </si>
  <si>
    <t>AMPLIAMENTO PARCHEGGIO MULTIMODALE VIA LA FARINA</t>
  </si>
  <si>
    <t>D44D25002020008</t>
  </si>
  <si>
    <t>L’intervento è finalizzato all'incremento della sostenibilità degli spostamenti in ambito urbano mediante l’implementazione di servizi all’utenza per ridurre l’uso dei veicoli personali e promuovere il trasporto pubblico. Nello specifico il progetto riguarda l’ampliamento del parcheggio Multimodale di Via la Farina che rappresenta un punto di snodo sul sistema di mobilità urbana su tutte le direttrici con il transito di circa 170 autobus al giorno. Il progetto consiste nella realizzazione di una elevazione di due ulteriori piani per ampliare la capacità totale da 180 posti attuali ad oltre 400 posti auto circa. Sarà dotato di Impianti Fotovoltaici, colonnine di ricarica per mezzi elettrici e dotazioni per aumentare gli standard di sicurezza dei fruitori della struttura.</t>
  </si>
  <si>
    <t>Comune di Messina - Azienda Trasporti Messina S.p.A</t>
  </si>
  <si>
    <t>Potenziamento Piattaforma MAAS</t>
  </si>
  <si>
    <t>D45E25000160008</t>
  </si>
  <si>
    <t>Implemenazione e potenziamento del sistema MAAS realizzato da ATM. L'obiettivo è fornire ai siti user un punto unico digitale per la fruizione e l’acquisto di servizi per la mobilità sostenibile</t>
  </si>
  <si>
    <t>Comune di Spadafora</t>
  </si>
  <si>
    <t>POTENZIAMENTO ASSE TURISTICO DEL MARE - Riqualificazione e valorizzazione zona centrale, borgo marinaro e parco sportivo.</t>
  </si>
  <si>
    <t>D71G25000000006</t>
  </si>
  <si>
    <t>Intervento integrato, funzionale all'interconnessione degli ambiti territoriali e di rafforzamento dei sistemi di accoglienza per incrementare l'attrattività turistica del contesto territoriale. Si propone di trasformare il borgo marinaro e il parco sportivo in un polo di attrazione integrato, mutifunzionale dell'Asse turistico del mare secondo logiche di sostenibilità e innovazione. Prevista una riqualificazione degli spazi pubblici,  creazione di spazi multifunzione, miglioramento dell'accessibilità per soggetti con disabilità, creazione di spazi multifunzione, servizi per incentivare l'ospitalità diiffusa all'interno del tessuto edilizio, illuminazione ecologica. PROGETTO INTEGRATO</t>
  </si>
  <si>
    <t>Comune di Spadafora (capofila)</t>
  </si>
  <si>
    <t xml:space="preserve">Le VIE VERDI DEL MARE - progetto integrato di alberature e spazi verdi </t>
  </si>
  <si>
    <t>D71G25000060006</t>
  </si>
  <si>
    <t>Intervento integrato di sistema, Intercomunale, connesso al resto degli interventi di rigenerazione urbana e mobilità previsti per il potenziamento dell'Asse Turistico del Mare, finalizzato a ridurre le emissioni di ozono a vantaggio di un ambiente più verde e più qualificato per il turismo. L'intervento prevede la piantumazione di alberi e creazione di spazi verdi e creazione di parcheggi integrati tra le aiuole. Obiettivi sono Riduzione di isole di calore, Aumento della biodiversità, Promozione della Mobilità sostenibile, Riqualificazione urbana con miglioramento estetico e attrattività dei comuni. TRATTO SPADAFORA</t>
  </si>
  <si>
    <t>Comune di Villafranca Tirrena</t>
  </si>
  <si>
    <t>E-PARK Struttura intermodale mobilità interna FUA</t>
  </si>
  <si>
    <t>D71J25000320003</t>
  </si>
  <si>
    <t>Realizzare un area di sosta attrezzata in chiave turistica con annessa area di servizio, ricovero e ricarica di vetture private ed autobus, dotata di sistemi di ricarica a pantografo per capolinea di Bus elettrici, sistemi di ricarica veloce per autoveicoli e officine per mezzi TPL.</t>
  </si>
  <si>
    <t>Comune di Villafranca Tirrena (CAPOFILA)</t>
  </si>
  <si>
    <t xml:space="preserve">CIRCUITO DEI CASTELLI - interventi di miglioramento accessibilità e fruibilità delle aree e dei castelli </t>
  </si>
  <si>
    <t>D72F25000490003</t>
  </si>
  <si>
    <t>Rafforzamento dei sistemi di accoglienza turistica per favorire l'attrattività turistica attraverso il miglioramento dell'accessibilità dei Castelli e delle aree esterne di pertinenza e servizi e prodotti divulgativi. VENETICO, SPADAFORA, ROMETTA , SAPONARA, VILLAFRANCA TIRRENA</t>
  </si>
  <si>
    <t>POTENZIAMENTO RETE SPORTIVA - REALIZZAZIONE IMPIANTO SPORTIVO - Riqualificazione di area sportiva territoriale Polivalente Santino La Rosa di calcetto, tennis a fruizione dei Comuni FUA</t>
  </si>
  <si>
    <t>D72H25000200003</t>
  </si>
  <si>
    <t xml:space="preserve"> L'intervento prevede la riqualificazione dell'impianto polivalente di calcetto/tennis "S. La Rosa".  L'obiettivo è offrire una struttura sportiva all'avanguardia e sostenibile a corredo dei servizi dell'adiacente area commerciale.</t>
  </si>
  <si>
    <t>A.T.I. Idrico Messina e p.c. Comune di Villafranca</t>
  </si>
  <si>
    <t>Rete Idrica Integrata Intelligente Comuni Tirrenici FUA</t>
  </si>
  <si>
    <t>D78B25000150003</t>
  </si>
  <si>
    <t>Lavori di sostituzione della condotta idrica di adduzione
collocata nel comune di Villafranca Tirrena di
collegamento del serbatoio della frazione Serro con il
serbatoio della frazione di Calvaruso</t>
  </si>
  <si>
    <t>A.T.I. Idrico
Messina e p.c. Comune di Villafranca</t>
  </si>
  <si>
    <t>Realizzazione di un parcheggio in Via Maria Teresa Federico</t>
  </si>
  <si>
    <t>F41B22002020006</t>
  </si>
  <si>
    <t xml:space="preserve">La realizzazione di posti auto nell'area è di notevole importanza visti i notevoli flussi turistici estivi che interessano il comune e la vicinanza ai servizi essenziali (scuole, farmacia, comune)
</t>
  </si>
  <si>
    <t>Comune di Messina e p.c. MSBC</t>
  </si>
  <si>
    <t>Progetto per la manutenzione del verde pubblico nel Comune di Messina.</t>
  </si>
  <si>
    <t>F41G25000000002</t>
  </si>
  <si>
    <t>Il progetto prevede la manutenzione straordinaria e la valorizzazione di infrastrutture verdi esistenti (parco Villa Dante, parco Aldo Moro, passeggiata a mare, ex polo fieristico, ecc.)</t>
  </si>
  <si>
    <t>Realizzazione di un parco urbano attrezzato in località Tiro a Segno del Comune di Alì Terme</t>
  </si>
  <si>
    <t>F45B24000230006</t>
  </si>
  <si>
    <t xml:space="preserve">Il progetto mira a valorizzare l'area con la realizzazione di un parco urbano attrezzato che funga da polmone verde urbano e possa diventare un luogo di ritrovo e di aggregazione per la cittadinanza
</t>
  </si>
  <si>
    <t>Comune di Messina</t>
  </si>
  <si>
    <t>Lavori di miglioramento sismico della porzione dell’immobile ove ha sede la Scuola media “Mazzini” quale porzione dell’immobile dell’istituto “Maurolico” di Messina</t>
  </si>
  <si>
    <t>F45E22000590005</t>
  </si>
  <si>
    <t>Miglioramento sismico dell'immobile sede della scuola media Mazzini (Porzione dell'Istituto Maurolico), al fine di garantire le condizioni di sicurezza dell'edificio scolastico.</t>
  </si>
  <si>
    <t>L'importo è comprensivo del cofinanziamento del beneficiario di 887.099 euro</t>
  </si>
  <si>
    <t>Lavori di sistemazione dell'area a monte del Lungomare posta nella zona sud dell'abitato in prossimità dell'ex campo sportivo, in attuazione del PRG</t>
  </si>
  <si>
    <t>F45I23000250006</t>
  </si>
  <si>
    <t xml:space="preserve">L'intervento mira alla realizzazione di posti auto la cui esigenza è vitale visti i notevoli flussi turistici che interessano il comune nel periodo estivo e la localizzazione commerciale dell'area
</t>
  </si>
  <si>
    <t>ComunicaFacile: Piattaforma Integrata di Comunicazione Cittadino-Ente e Sportelli Digitali 4.0</t>
  </si>
  <si>
    <t>F49E25000060002</t>
  </si>
  <si>
    <t>Trasformare il dialogo tra i cittadini e la Pubblica Amministrazione tramite un ecosistema digitale integrato che consenta di ridurre i tempi di attesa, orienti verso i servizi digitali (SPID, PagoPA, SUAP), 
agevoli pratiche complesse, contribuendo a ridurre il digital divide e semplificare i servizi amministrativi.</t>
  </si>
  <si>
    <t>Ristrutturazione di alloggi ERP tramite riqualificazione con ristrutturazioni di immobili</t>
  </si>
  <si>
    <t>F49G20000300006</t>
  </si>
  <si>
    <t>L'intervento prevede la ristrutturazione di alloggi di edilizia residenziale pubblica da destinare a famiglie in condizioni di disagio abitativo.</t>
  </si>
  <si>
    <t>Comune di Saponara</t>
  </si>
  <si>
    <t>“TECH PARK” Progetto di intervento a carattere sociale per la crescita sostenibile e inclusiva del Borgo Avventura di Saponara - 1° LOTTO FUNZIONALE</t>
  </si>
  <si>
    <t>I34H25000100006</t>
  </si>
  <si>
    <t>Intervento finalizzato alla riconversione e rifunzionalizzazione dell’Ex Centro di Addestramento Professionale per la creazione di un polo tecnologico denominato Ad-Venture Tech Park per catalizzare investimenti privati al fine di stimolare e attrarre l’insediamento di imprese giovanili per la gestione delle collegate attività di impresa. L’intervento di recupero dell’immobile prevede la realizzazione di aree di co-working, aree per lo sport e il tempo libero, aree di ristorazione, spazi aperti per la socialità e verde attrezzato.</t>
  </si>
  <si>
    <t>Comune di Saponara-Comune di Rometta</t>
  </si>
  <si>
    <t>INTERVENTO DI COMPLETAMENTO DEL COLLEGAMENTO TRA IL COMUNE DI ROMETTA E IL COMUNE DI SAPONARA (ASSE DEL MARE)</t>
  </si>
  <si>
    <t>I39J25000270006</t>
  </si>
  <si>
    <t>Intervento finalizzato al completamento delle opere (in gran parte già realizzate) al fine di consentire un collegamento carrabile e pedonale tra la parte turistico – residenziale che ricade nel comune di Rometta e la zona balneare con infrastrutture ricettive prevalentemente ubicata nei comuni di Saponara e Villafranca.</t>
  </si>
  <si>
    <t>98047 - 98043</t>
  </si>
  <si>
    <t>Mussomeli-Valle dei Sicani</t>
  </si>
  <si>
    <t>Comune di Mussomeli</t>
  </si>
  <si>
    <t>“Ottimizzazione della pubblica illuminazione e sistema smart di innovazione tecnologico sociale per la fruizione di servizi”- CUP D87H18000790002- codice Caronte SI_1_22704</t>
  </si>
  <si>
    <t>D87H18000790002</t>
  </si>
  <si>
    <t xml:space="preserve">Promuovere l’efficienza energetica e ridurre le emissioni di gas a effetto serra della AI </t>
  </si>
  <si>
    <t>045 - Rinnovo della dotazione di alloggi sul piano dell'efficienza energetica, progetti dimostrativi e misure di sostegno conformemente ai criteri di efficienza energetica</t>
  </si>
  <si>
    <t>078 - Tutela, ripristino e uso sostenibile dei siti Natura 2000</t>
  </si>
  <si>
    <t>AI NEBRODI</t>
  </si>
  <si>
    <t>Comune di Acquedolci</t>
  </si>
  <si>
    <t>nd</t>
  </si>
  <si>
    <t>Captazione nuova sorgente, ampliamento e ristrutturazione rete idrica interna dell’acquedotto con telecontrollo del centro urbano – 1° stralcio funzionale.</t>
  </si>
  <si>
    <t>F95H22000080005</t>
  </si>
  <si>
    <t xml:space="preserve"> Fornitura di acqua per il consumo umano (infrastrutture di estrazione, trattamento, stoccaggio e distribuzione, misure di efficienza idrica, approvvigionamento di acqua potabile) conformemente ai criteri di efficienza</t>
  </si>
  <si>
    <t>Rete idrica interna dell’acquedotto con telecontrollo del centro urbano – 1° stralcio funzionale - Acquedolci</t>
  </si>
  <si>
    <t>Comune di Alcara Li Fusi - Aggregazione "Rocche del Crasto"</t>
  </si>
  <si>
    <t>Valorizzazione e potenziamento del percorso di collegamento tra i Borghi di Alcara Li Fusi e Cesarò da Località San Paolo a Passo Taverna nel territorio del Parco dei Nebrodi.</t>
  </si>
  <si>
    <t>D27H25000770002</t>
  </si>
  <si>
    <t>Sviluppo di forme di mobilità alternativa, dolce e sostenibile sul territorio regionale</t>
  </si>
  <si>
    <t xml:space="preserve"> Percorso di collegamento tra i Borghi di Alcara Li Fusi e Cesarò da Località San Paolo a Passo Taverna nel territorio del Parco dei Nebrodi - Alcara Li Fusi</t>
  </si>
  <si>
    <t xml:space="preserve">Le vie dell’Acqua  – Riqualificazione dell’area della Fontana Abbate e del lavatoio comunale per la realizzazione di un Parco urbano di educazione ambientale. </t>
  </si>
  <si>
    <t>D27D23000010006</t>
  </si>
  <si>
    <t xml:space="preserve">Interventi per: i) la riqualificazione e il potenziamento di spazi o strutture pubblici a servizio del tessuto produttivo locale; ii) la qualificazione, valorizzazione e rigenerazione del patrimonio identitario per lo sviluppo complessivo dei sistemi territoriali, anche nei borghi e nei centri storici, attraverso interventi per la riqualificazione degli spazi aperti </t>
  </si>
  <si>
    <t>Area della Fontana Abbate e del lavatoio comunale per la realizzazione di un Parco urbano di educazione ambientale - Alcara Li Fusi</t>
  </si>
  <si>
    <t>Comune di Capizzi</t>
  </si>
  <si>
    <t xml:space="preserve">Riqualificazione Urbana Via Vespri e limitrofe all’interno del centro storico cittadino. </t>
  </si>
  <si>
    <t>B93D18000790002</t>
  </si>
  <si>
    <t xml:space="preserve">Rigenerazione urbana all’interno del centro storico. </t>
  </si>
  <si>
    <t xml:space="preserve">Via Vespri - Comune di Capizzi  </t>
  </si>
  <si>
    <t>Comune di Capri Leone - Aggregazione “Rocche del Crasto”</t>
  </si>
  <si>
    <t xml:space="preserve">Riqualificazione e valorizzazione dello spazio pubblico connesso allo svincolo autostradale al fine di realizzare un centro intermodale per l’accoglienza dei fruitori dei Borghi dei Nebrodi. </t>
  </si>
  <si>
    <t>D25I25000090006</t>
  </si>
  <si>
    <t>Spazio pubblico connesso allo svincolo autostradale al fine di realizzare un centro intermodale per l’accoglienza dei fruitori dei Borghi dei Nebrodi - Rocca di Caprileone</t>
  </si>
  <si>
    <t>Comune di Caronia</t>
  </si>
  <si>
    <t xml:space="preserve">Lavori di messa in sicurezza della circonvallazione stradale. </t>
  </si>
  <si>
    <t>E37B17000530005</t>
  </si>
  <si>
    <t>Incremento degli standard di sicurezza e della funzionalità della rete stradale</t>
  </si>
  <si>
    <t>SP 168 e la Piazza Caronesi nel Mondo del Comune di Caronia</t>
  </si>
  <si>
    <t>Comune di Castel di Lucio - Aggregazione "Aleso - Serravalle"</t>
  </si>
  <si>
    <t>Realizzazione dell’area attrezzata SS. Salvatore – Labirinto di Arianna della Fiumara d’Arte, al fine di realizzare un hub logistico per la sentieristica, il trekking e le ciclovie dell’Aleso e del Serravalle.</t>
  </si>
  <si>
    <t>G51J25000040002</t>
  </si>
  <si>
    <t>Area  attrezzata  SS.  Salvatore  –  Labirinto  di  Arianna della  Fiumara  d’Arte,  al  fine  di  realizzare  un  hub  logistico  per  la sentieristica, il trekking e le ciclovie dell’Aleso e del Serravalle - Castel di Lucio</t>
  </si>
  <si>
    <t>Comune di Castell'Umberto - Aggregazione "Val Demone"</t>
  </si>
  <si>
    <t>Strada di collegamento tra la zona artigianale e lo scorrimento veloce di fondo valle – via di fuga. Lavori di sistemazione idrogeologica, ripristino, miglioramento e completamento del tratto stradale tra la C/da Surra e lo scorrimento veloce.</t>
  </si>
  <si>
    <t>H65F10000290006</t>
  </si>
  <si>
    <t>Tratto stradale tra la C.da Surra (38°05'18.0"N 14°47'40.5"E) e la C.da Gorna (38°05'13.5"N 14°47'25.6"E).</t>
  </si>
  <si>
    <t>Lavori di   rifacimento e messa in sicurezza stradale della strada provinciale S.P.A.201 (Fondachello – bivio Pirato) e della strada provinciale S.P.A. 213 (bivio Pirato – Pedata Mula – S.S. 116) di collegamento tra il comune di Raccuja e Floresta.</t>
  </si>
  <si>
    <t>B37H25001900002</t>
  </si>
  <si>
    <t xml:space="preserve"> Città Metropolitana</t>
  </si>
  <si>
    <t>98067 98030</t>
  </si>
  <si>
    <t xml:space="preserve">strada provinciale S.P.A.201 (Fondachello – bivio Pirato) e della strada provinciale S.P.A. 213 (bivio Pirato – Pedata Mula – S.S. 116) di collegamento tra il comune di Raccuja e Floresta </t>
  </si>
  <si>
    <t>Comune di Frazzanò - Aggregazione "Rocche del Crasto"</t>
  </si>
  <si>
    <t xml:space="preserve">Riqualificazione e valorizzazione del Monastero di San Filippo di Fragalà e realizzazione di un museo digitale del “Basilianesimo” siciliano. </t>
  </si>
  <si>
    <t>B99D24000770009</t>
  </si>
  <si>
    <t xml:space="preserve">Salvaguardia, valorizzazione e rivitalizzazione del patrimonio storico, artistico e culturale e di edifici/spazi pubblici, anche in chiave inclusiva, favorendo la partecipazione delle comunità residenti (in sinergia e complementarità con l’OS 4.6 del PN Cultura e in demarcazione territoriale con l’OS 4.6 del PR) </t>
  </si>
  <si>
    <t>Località San Filippo di Fragalà  (Monastero) - Frazzanò</t>
  </si>
  <si>
    <t>Comune di Galati Mamertino - Aggregazione "Rocche del Crasto"</t>
  </si>
  <si>
    <t xml:space="preserve">Completamento del recupero, consolidamento e valorizzazione del Palazzo storico De Spuches da adibire a centro museale. </t>
  </si>
  <si>
    <t>F47B24000030009</t>
  </si>
  <si>
    <t>Palazzo storico De Spuches da adibire a centro museale - Galati Mamertino</t>
  </si>
  <si>
    <t>Valorizzazione, ripristino e messa in sicurezza della sentieristica dolce per la fruizione delle zone SIC e ZPS del territorio comunale interessato dal Parco dei Nebrodi, con particolare riferimento alla “Stretta di Longi” ed alle “Rocche del Crasto”.</t>
  </si>
  <si>
    <t>I73D24000230009</t>
  </si>
  <si>
    <t>Sentieristica dolce per la fruizione delle zone SIC e ZPS del territorio comunale interessato dal Parco dei Nebrodi, con particolare riferimento alla “Stretta di Longi” ed alle “Rocche del Crasto” - Stretta di Lonhi e Rocche del Crasto</t>
  </si>
  <si>
    <t>Comuni di Longi (capofila), Frazzanò e Galati Mamertino - Aggregazione "Rocche del Crasto"</t>
  </si>
  <si>
    <t xml:space="preserve">Realizzazione di un allestimento tematico - “percorso acrobatico” - tra i Borghi di Galati Mamertino (località Marcato) e il Borgo di Longi (località Passo Zito) per la promozione turistica. </t>
  </si>
  <si>
    <t>I75I24000150009</t>
  </si>
  <si>
    <t>Longi, Frazzanò e Galati</t>
  </si>
  <si>
    <t>98070 - 98070 - 98070</t>
  </si>
  <si>
    <t>Borghi di Galati Mamertino (località Marcato) e il Borgo di Longi (località Passo Zito) per la promozione turistica - Longi, Frazzanò e Galati</t>
  </si>
  <si>
    <t>Comune di Militello Rosmarino - Aggregazione "Rocche del Crasto"</t>
  </si>
  <si>
    <t xml:space="preserve">Recupero di un’area verde nel centro urbano della C/da San Piero, al fine di realizzare un parco urbano a servizio della collettività. </t>
  </si>
  <si>
    <t>E65I25000070002</t>
  </si>
  <si>
    <t>Ripristinare/creare corridoi ecologici urbani (es: infrastrutture verdi, creazione di boschi urbani, orti, viali alberati, parchi pubblici e facciate verdi in edifici pubblici, compresa la manutenzione straordinaria e la valorizzazione delle infrastrutture verdi esistenti) minimizzando l’emissione di ozono nel periodo estivo</t>
  </si>
  <si>
    <t>C.da San Piero Militello Rosmarino</t>
  </si>
  <si>
    <t xml:space="preserve">Riqualificazione, rifunzionalizzazione e valorizzazione degli spazi culturali di Palazzo Cupane, sede del Museo del Costume e della Moda Siciliana. </t>
  </si>
  <si>
    <t>F78C25002790006</t>
  </si>
  <si>
    <t>Spazi culturali di Palazzo Cupane, sede del Museo del Costume e della Moda Siciliana - Mirto</t>
  </si>
  <si>
    <t>Progetto per la riqualificazione ambientale della Via San Rocco e Palermo al fine di potenziare e migliorare le vie di accesso al patrimonio culturale ed architettonico del centro storico e del Museo della Moda Siciliana.</t>
  </si>
  <si>
    <t>F77H25001650006</t>
  </si>
  <si>
    <t xml:space="preserve">Vie di accesso al patrimonio culturale ed architettonico del centro storico 
e del Museo della Moda Siciliana del Comune di Mirto </t>
  </si>
  <si>
    <t>Comune di Mistretta</t>
  </si>
  <si>
    <t xml:space="preserve">Lavori di riqualificazione funzionale della strada di collegamento esterno al centro urbano tra i Comuni di Mistretta, Castel di Lucio e Pettineo. </t>
  </si>
  <si>
    <t>G87H25000410002</t>
  </si>
  <si>
    <t>strada di 
collegamento esterno al centro urbano tra i Comuni di 
Mistretta, Castel di Lucio e Pettineo</t>
  </si>
  <si>
    <t xml:space="preserve">Progetto di rigenerazione urbana mediante riqualificazione funzionale dell’ex mattatoio comunale ed aree pertinenziali. </t>
  </si>
  <si>
    <t>G88C25000140002</t>
  </si>
  <si>
    <t xml:space="preserve">  Interventi per: i) la riqualificazione e il potenziamento di spazi o strutture pubblici a servizio del tessuto produttivo locale; ii) la qualificazione, valorizzazione e rigenerazione del patrimonio identitario per lo sviluppo complessivo dei sistemi territoriali, anche nei borghi e nei centri storici, attraverso interventi per la riqualificazione degli spazi aperti (es: piazze, spazi pubblici e sportivi, creazione aree e attrezzature collettive)</t>
  </si>
  <si>
    <t>Ex mattatoio comunale e area polifunzioonale - Mistretta</t>
  </si>
  <si>
    <t>Comune di Motta d'Affermo - Aggregazione Aleso - Serravalle"</t>
  </si>
  <si>
    <t xml:space="preserve">Riqualificazione degli spazi connettivi aperti e dei sottoservizi di Torremuzza (frazione di Motta d’Affermo) con creazione di aree attrezzate connesse al lungomare Colonna di Reitano. </t>
  </si>
  <si>
    <t>E62F25000180002</t>
  </si>
  <si>
    <t xml:space="preserve"> Interventi per: i) la riqualificazione e il potenziamento di spazi o strutture pubblici a servizio del tessuto produttivo locale; ii) la qualificazione, valorizzazione e rigenerazione del patrimonio identitario per lo sviluppo complessivo dei sistemi territoriali, anche nei borghi e nei centri storici, attraverso interventi per la riqualificazione degli spazi aperti 
(es: piazze, spazi pubblici e sportivi, creazione aree e attrezzature collettive)</t>
  </si>
  <si>
    <t>Spazi connettivi aperti e dei sottoservizi di Torremuzza (frazione di Motta d’Affermo) con creazione di aree attrezzate connesse al lungomare Colonna di Reitano - Motta d'Affermo</t>
  </si>
  <si>
    <t>Comune di Pettineo - Aggregazione "Aleso - Serravalle"</t>
  </si>
  <si>
    <t>Recupero funzionale dei resti del Castello medievale di Pettineo e delle aree collaterali per performance e allestimenti finalizzati alla promozione delle arti contemporanee.</t>
  </si>
  <si>
    <t>D52F25000500002</t>
  </si>
  <si>
    <t>Castello medievale di Pettineo e delle aree collaterali - Pettineo</t>
  </si>
  <si>
    <t>Comune di Reitano - Aggregazione "Aleso - Serravalle"</t>
  </si>
  <si>
    <t xml:space="preserve">Valorizzazione del Lungomare Colonna e delle aree della Finestra sul Mare – Fiumara d’Arte, tramite la realizzazione del collegamento dal porto turistico di S. Stefano di Camastra a Torremuzza (Motta d’Affermo). </t>
  </si>
  <si>
    <t>G89J25000980005</t>
  </si>
  <si>
    <t>Reitano e Santo Stefano di Camastra</t>
  </si>
  <si>
    <t>98070 - 98077</t>
  </si>
  <si>
    <t>Lungomare Colonna e delle aree della Finestra sul Mare – Fiumara d’Arte, tramite la realizzazione del collegamento dal porto turistico di S. Stefano di Camastra a Torremuzza (Motta d’Affermo) - Reitano e Santo Stefano di Camastra</t>
  </si>
  <si>
    <t>Comune di San Fratello</t>
  </si>
  <si>
    <t>Lavori di messa in sicurezza strada San Fratello – Sanguinera.</t>
  </si>
  <si>
    <t>E75F25000380006</t>
  </si>
  <si>
    <t>San Fratello – Sanguinera</t>
  </si>
  <si>
    <t xml:space="preserve">Recupero e valorizzazione dell’area conventuale del quartiere Sant’Agostino e delle aree dismesse del centro storico da destinare a spazi per l’ospitalità. </t>
  </si>
  <si>
    <t>F88D25000060002</t>
  </si>
  <si>
    <t>Quartiere Sant’Agostino e delle aree dismesse del centro storico - San Marco d'Alunzio</t>
  </si>
  <si>
    <t xml:space="preserve">Realizzazione di collegamento viario di mobilità dolce tra i Comuni di San Marco d’Alunzio e Frazzanò: -Valorizzazione e potenziamento del percorso di collegamento tra il Convento San Filippo di Fragalà nel territorio di Frazzanò ed il Comune di S. Marco d’Alunzio in località S. Giovanni.- Valorizzazione e potenziamento del percorso di collegamento intercomunale tra i Borghi di S. Marco d’Alunzio ed Alcara Li Fusi tra le località Cavaglieri e Malirò nel territorio del Parco dei Nebrodi. </t>
  </si>
  <si>
    <t>F87H25001330006</t>
  </si>
  <si>
    <t>Frazzanò e San Marco</t>
  </si>
  <si>
    <t>98070 - 98070</t>
  </si>
  <si>
    <t>Realizzazione di collegamento viario di mobilità dolce tra i Comuni di San Marco d’Alunzio e Frazzanò: -Valorizzazione e potenziamento del percorso di collegamento tra il Convento San Filippo di Fragalà nel territorio di Frazzanò ed il Comune di S. Marco del Comune di San Marco d’Alunzio (capofila) e Frazzanò  - Frazzanò e San Marco</t>
  </si>
  <si>
    <t>Recupero e valorizzazione dei percorsi di mobilità dolce comunale: recupero della “Via del Pellegrino” – Sentiero pedonale a servizio del camino religioso per il Santuario di San Calogero e per il centro storico.</t>
  </si>
  <si>
    <t>H27H25000550006</t>
  </si>
  <si>
    <t xml:space="preserve">San Salvatore di Fitalia (Me) </t>
  </si>
  <si>
    <t>Comune di Sant'Agata di Militello</t>
  </si>
  <si>
    <t>Realizzazione Centro servizi e produzione artistica musicale attraverso il recupero e l’ampliamento dell’edificio “ex Museo dei Nebrodi.</t>
  </si>
  <si>
    <t>J43D21003810006</t>
  </si>
  <si>
    <t>Recupero e l’ampliamento dell’edificio “ex Museo dei Nebrodi” - Sant'Agata di Militello</t>
  </si>
  <si>
    <t>Progetto per i lavori di sistemazione e consolidamento degli argini di un piccolo torrente in località Rigamo.</t>
  </si>
  <si>
    <t>J44H10000060001</t>
  </si>
  <si>
    <t xml:space="preserve">Località Rigamo – C.da Vallebruca – Sant’Agata di Militello (ME) </t>
  </si>
  <si>
    <t>Comune di Santo Stefano di Camastra - Aggregazione "Aleso - Serravalle"</t>
  </si>
  <si>
    <t xml:space="preserve">Realizzazione delle opere connesse all’asse ciclopedonale dal porto turistico di Santo Stefano di Camastra al lungomare Colonna della frazione di Villa Margi nel Comune di Reitano. </t>
  </si>
  <si>
    <t>H29J17000060005</t>
  </si>
  <si>
    <t>Opere connesse all’asse ciclopedonale dal porto turistico di Santo Stefano di Camastra al lungomare Colonna della frazione di Villa Margi nel Comune di Reitano - Reitano e Samto Strefano di Camastra</t>
  </si>
  <si>
    <t>Comune di Sinagra - Aggregazione "Val Demone"</t>
  </si>
  <si>
    <t>Lavori di riqualificazione straordinaria e messa in sicurezza delle strade esterne comunali – stralcio funzionale.</t>
  </si>
  <si>
    <t>C65F25000180002</t>
  </si>
  <si>
    <t>Comune di Sinagra</t>
  </si>
  <si>
    <t>Comune di Tortorici</t>
  </si>
  <si>
    <t>Realizzazione di un Parco delle stelle in localita’ Pizzo Sceti (Pizzo Cufino) nel comune di Tortorici.</t>
  </si>
  <si>
    <t>G15I25000100002</t>
  </si>
  <si>
    <t>Interventi per: i) il rafforzamento dei sistemi di accoglienza turistica (es: valorizzazione di contesti e spazi pubblici per favorire l’attrattività turistica e residenziale); ii) il potenziamento dell’accessibilità e della fruibilità sia fisica che cognitiva di attrattori turistici e degli itinerari, percorsi tematici, strade, cammini in grado di collegare frazioni, borghi e centri abitati dei sistemi territoriali secondo logiche di sostenibilità e di innovazione</t>
  </si>
  <si>
    <t>LOCALITA’ PIZZO SCETI – COMUNE DI TORTORICI (ME)</t>
  </si>
  <si>
    <t>Comune di Tusa - Aggregazione "Aleso - Serravalle"</t>
  </si>
  <si>
    <t xml:space="preserve">Realizzazione dei collegamenti intermodali con carsharing e piste ciclabili dalla stazione ferroviaria di Tusa alle dorsali viabilistiche di collegamento con gli assi stradali della Valle dell’Aleso. </t>
  </si>
  <si>
    <t>I39B24000160002</t>
  </si>
  <si>
    <t>Carsharing e piste ciclabili dalla 
stazione ferroviaria di Tusa alle dorsali viabilistiche di collegamento con gli assi 
stradali della Valle dell’Aleso- Intervento 34- Area Interna Nebrodi - Castel di Tusa</t>
  </si>
  <si>
    <t>Comune di Ucria - Aggregazione "Val Demone"</t>
  </si>
  <si>
    <t xml:space="preserve">Lavori di   efficientamento energetico del fabbricato comunale da adibire a Caserma dei Carabinieri e completamento dell'arredo urbano vie adiacenti. </t>
  </si>
  <si>
    <t>J43G23000070005</t>
  </si>
  <si>
    <t>Interventi finalizzati all’eco-efficientamento e alla riduzione dei consumi di energia primaria negli edifici e nelle strutture pubbliche</t>
  </si>
  <si>
    <t xml:space="preserve">Via G. Algeri  38°02'40.8"N 14°52'47.1"E </t>
  </si>
  <si>
    <t>Comune di Torrenova</t>
  </si>
  <si>
    <t>Lavori di arredo urbano – valorizzazione e riqualificazione aree attrezzate.</t>
  </si>
  <si>
    <t>G13I24000090002</t>
  </si>
  <si>
    <t xml:space="preserve"> Interventi per: i) la riqualificazione e il potenziamento di spazi o strutture pubblici a servizio del tessuto produttivo locale; ii) la qualificazione, valorizzazione e rigenerazione del patrimonio identitario per lo sviluppo complessivo dei sistemi territoriali, anche nei borghi e nei centri storici, attraverso interventi per la riqualificazione degli spazi aperti (es: piazze, spazi pubblici e sportivi, creazione aree e attrezzature collettive)</t>
  </si>
  <si>
    <t xml:space="preserve"> Piazza Mare, Piazza d’Acquisto e Via del Mare - Torrenova </t>
  </si>
  <si>
    <t xml:space="preserve">Sostegno alla preparazione delle Strategie </t>
  </si>
  <si>
    <t>J42D25000060006</t>
  </si>
  <si>
    <t>Area Interna Nebrodi</t>
  </si>
  <si>
    <t>Rafforzamento della capacità amministrativa delle Autorità Territoriali con particolare riferimento alle competenze specialistiche, ecc.</t>
  </si>
  <si>
    <t>J42D25000070006</t>
  </si>
  <si>
    <t>Rafforzamento della capacità amministrativa delle Autorità Territoriali con particolare riferimento alle competenze specialistiche, ecc., in linea con quanto indicato dal PRigA, delle strutture amministrative impegnate nell’individuazione e nella gestione degli investimenti previsti nelle ST.</t>
  </si>
  <si>
    <t>FUA di Palermo</t>
  </si>
  <si>
    <t>Comune di Bagheria</t>
  </si>
  <si>
    <t>Infrastruttura nodale di interscambio finalizzata all’incremento della mobilità collettiva in via Renato Guttuso</t>
  </si>
  <si>
    <t>B51B17000830002</t>
  </si>
  <si>
    <t>Promuovere la mobilità dolce e intermodalità</t>
  </si>
  <si>
    <t>Interscambio via Mattarella</t>
  </si>
  <si>
    <t>B57H25001560006</t>
  </si>
  <si>
    <t xml:space="preserve">Interscambio via Papa Giovanni </t>
  </si>
  <si>
    <t>B57H25001570006</t>
  </si>
  <si>
    <t>Riqualificazione e risanamento ambientale della litoranea Aspra Mongerbino, piano stenditore e del Water Front, per la fruizione del mare – Primo stralcio</t>
  </si>
  <si>
    <t>B59D16008090002</t>
  </si>
  <si>
    <t>Potenziare i servizi per la socializzazione, l’inclusione e la vita attiva</t>
  </si>
  <si>
    <t>Comune di Torretta</t>
  </si>
  <si>
    <t>Realizzazione Verde attrezzato polifunzionale in via Isonzo</t>
  </si>
  <si>
    <t>B82F25000120001</t>
  </si>
  <si>
    <t>Rafforzare la protezione e la
preservazione della natura, la biodiversità e le infrastrutture
verdi e ridurre tutte le forme di inquinamento</t>
  </si>
  <si>
    <t>Comune di Capaci</t>
  </si>
  <si>
    <t>Interventi di realizzazione punti intermodali attrezzati per il collegamento con i comuni vicinori.</t>
  </si>
  <si>
    <t>C13D21001460005</t>
  </si>
  <si>
    <t>Comune di Baucina</t>
  </si>
  <si>
    <t xml:space="preserve">RIQUALIFICAZIONE DELLA PIAZZA VITTIME DELLA MAFIA e DELLE AREE ADIACIENTI </t>
  </si>
  <si>
    <t>C71J23000010006</t>
  </si>
  <si>
    <t>MIGLIORAMENTO DELLA FRUIZIONE E VALORIZZAZIONE DI MONTE FALCONE – PARCO ARCHEO-RURALE, IMPLEMENTAZIONE POLO ECO-MUSEALE</t>
  </si>
  <si>
    <t>C73D22000020006</t>
  </si>
  <si>
    <t>Spazio per l'innovazione: progetto di trasformazione dell'area artigianale "Libero Grassi" in un polo espositivo permanente per rafforzare la competitività e la sostenibilità delle PMI e promuovere l'imprenditorialità</t>
  </si>
  <si>
    <t>C84H25000030006</t>
  </si>
  <si>
    <t>Rafforzare le risorse imprenditoriali e i saperi produttivi:</t>
  </si>
  <si>
    <t>Rigenerazione urbana scalinata Piazza Madrice e zone connesse (Artistic Way Piazza Madrice)</t>
  </si>
  <si>
    <t>C88G25000000006</t>
  </si>
  <si>
    <t>Comune di Trabia</t>
  </si>
  <si>
    <t>Infrastruttura nodale di intermodalità 
terminal di via Piersanti Mattarella.</t>
  </si>
  <si>
    <t>C91J24000220008</t>
  </si>
  <si>
    <t>Efficientamento energe.co Palazzo Comunale, funzionale alla
riduzione di energia primaria</t>
  </si>
  <si>
    <t>C93I22000330006</t>
  </si>
  <si>
    <t>Promuovere il risparmio energetico e la produzione di energia da fonti rinnovabili</t>
  </si>
  <si>
    <t>Creazione infrastruttura sportiva a supporto delle attività didattiche
e di sana occupazione del tempo libero giovanile</t>
  </si>
  <si>
    <t>C98E22000210006</t>
  </si>
  <si>
    <t xml:space="preserve">Interventi di riqualificazione e rigenerazione urbana del lungomare "Mediterraneo ”, volto alla riduzione del degrado sociale ed al miglioramento della qualità del decoro urbano </t>
  </si>
  <si>
    <t>D17H22001610001</t>
  </si>
  <si>
    <t>Comune di Carini</t>
  </si>
  <si>
    <t>Realizzazione di un nodo di scambio intermodale 2-4 ruote a zero emissioni di carbonio per la promozione della mobilità urbana sostenibile, di una pista ciclabile e di un'area pedonale nel tratto di costa che va dalla foce del torrente Milioti al villaggio dei pescatori.</t>
  </si>
  <si>
    <t>D21C25000010002</t>
  </si>
  <si>
    <t>Lavori di adeguamento del palazzetto dello sport denominato Ciro Genova, sito in via Ischia per attività polifunzionale agonistica a livello regionale e nazionale (pallavolo, basket, calcio a 5 indoor).</t>
  </si>
  <si>
    <t>D22H23000810005</t>
  </si>
  <si>
    <t>Lavori di rigenerazione dell’area c.d. ex "Johnnie Walker" per la creazione di uno spazio aggregativo, polifunzionale ed emblematico della lotta alla criminalità organizzata da destinare alla collettività.</t>
  </si>
  <si>
    <t>D27B23000080005</t>
  </si>
  <si>
    <t>Comune di Cinisi</t>
  </si>
  <si>
    <t>Restauro e riqualificazione funzionale del palazzo dei benedettini sito in piazza V.E. 
Orlando (Stralcio)</t>
  </si>
  <si>
    <t>D39D24000320006</t>
  </si>
  <si>
    <t>Ufficio pianificazione della mobilità sostenibile</t>
  </si>
  <si>
    <t xml:space="preserve">Nodo intermodale Piazza Giulio Cesare </t>
  </si>
  <si>
    <t>D71B18000690007</t>
  </si>
  <si>
    <t>Piazza Tukory - funzionale alla linea C</t>
  </si>
  <si>
    <t>D71J25000220006</t>
  </si>
  <si>
    <t>Piazza Montalto - funzionale alla linea C</t>
  </si>
  <si>
    <t>D71J25000230006</t>
  </si>
  <si>
    <t>Opere al Terminal Giakery</t>
  </si>
  <si>
    <t>D71J25000240006</t>
  </si>
  <si>
    <t>Rigenerazione Piazza Boiardo - funzionale alla linea B</t>
  </si>
  <si>
    <t>C13D26000120006</t>
  </si>
  <si>
    <t>Nodo intermodale viale Francia</t>
  </si>
  <si>
    <t>D71J25000260006</t>
  </si>
  <si>
    <t>Progetto integrato per fornitura pensiline, segnalazione luminosa ad elevata tecnologia.</t>
  </si>
  <si>
    <t>D71J25000270006</t>
  </si>
  <si>
    <t>Opere al Terminal di P.zza G. Cesare (funzionale alla linea Tram)</t>
  </si>
  <si>
    <t>D71J25000280006</t>
  </si>
  <si>
    <t>Nodo intermodale di Brancaccio nei pressi del Forum</t>
  </si>
  <si>
    <t>D72B25001430006</t>
  </si>
  <si>
    <t>Comune di Palermo</t>
  </si>
  <si>
    <t>“Intervento di manutenzione straordinaria conservativa dei prospetti e restauro degli elementi lapidei della Casena di Villa Niscemi”.</t>
  </si>
  <si>
    <t>D72F24001180009</t>
  </si>
  <si>
    <t>“Riqualificazione spazi esterni della Zisa (Cantieri Culturali)”.</t>
  </si>
  <si>
    <t>D72F25000300006</t>
  </si>
  <si>
    <t>Promuovere sistemi turistici integrati</t>
  </si>
  <si>
    <t>Realizzazione di strutture e servizi per il  “Cineporto di Palermo” presso il Padiglione 17 ai Cantieri Culturali alla Zisa</t>
  </si>
  <si>
    <t>D72F25000310006</t>
  </si>
  <si>
    <t>Completamento del restauro del
Teatro Massimo – AMBITO 12 -
Completamento e
razionalizzazione delle dotazioni
impiantistiche e funzionali.</t>
  </si>
  <si>
    <t>D72F25000320006</t>
  </si>
  <si>
    <t>Nodo intermodale "Piazza Politeama"</t>
  </si>
  <si>
    <t>D74E25000080005</t>
  </si>
  <si>
    <t>Riqualificazione strutturale Mercato Ittico</t>
  </si>
  <si>
    <t>D75C25000060006</t>
  </si>
  <si>
    <t>Realizzazione di Parco Verde attrezzato in via Di Vittorio (intervento cofinanziato con fondi ex Gescal)</t>
  </si>
  <si>
    <t>D79B05000090002</t>
  </si>
  <si>
    <t>Comune di Palermo Ufficio Illuminazione Pubblica e Impianti Tecnologici</t>
  </si>
  <si>
    <t>CONPAT scarl, con sede in Roma, viale Giulio Cesare n. 71</t>
  </si>
  <si>
    <t xml:space="preserve">Efficientamento impianti di pubblica illuminazione della zona nord della città di Palermo (4.1.3a) </t>
  </si>
  <si>
    <t>D79B19000080006</t>
  </si>
  <si>
    <t>Efficientamento di n. 3.761 punti luce - Consumo annuo di energia primaria: MWh/anno 1.720,570</t>
  </si>
  <si>
    <t>Zona nord (l’area di intervento corrisponde con i quartieri di San Lorenzo, Pallavicino, Zen 1 e Zen
2, Marinella, Sferracavallo e la via dell’Olimpo e Viale Regina Margherita di Savoia a Mondello)</t>
  </si>
  <si>
    <t>RTI CGL – Di Bella Costruzioni S.r.l, con sede in Vicenza (VI), Via G. Zampieri n. 5</t>
  </si>
  <si>
    <t xml:space="preserve">Efficientamento impianti di pubblica illuminazione della Circonvallazione ed aree limitrofe della città di Palermo (4.1.3b) </t>
  </si>
  <si>
    <t>D79B20000020006</t>
  </si>
  <si>
    <t>Efficientamento di n. 2.907 punti luce - Consumo annuo di energia primaria: MWh/anno 2.317,050</t>
  </si>
  <si>
    <t>Circonvallazione ed aree limitrofe (l’area di intervento investe un’ampia area che attraversa tutta la città con Viale Regione Siciliana ed alcune aree al nord ed al sud)</t>
  </si>
  <si>
    <t>Efficientamento impianti di pubblica illuminazione della zona a monte della Circonvallazione della città di Palermo (4.1.3c)</t>
  </si>
  <si>
    <t>D79B20000030006</t>
  </si>
  <si>
    <t>Numeri di punti luce efficientati e Consumo annuo di energia primaria in MWh/anno in corso di acquisizione</t>
  </si>
  <si>
    <t>Zona a monte della Circonvallazione (l’area di intervento corrisponde con i quartieri di Borgo Nuovo, CEP ed Uditore)</t>
  </si>
  <si>
    <t>Progetto di rafforzamento della capacità amministrativa  della coalizione FUA di Palermo</t>
  </si>
  <si>
    <t>D79B25000110006</t>
  </si>
  <si>
    <t>Rafforzare la governance del sisterma territoriale</t>
  </si>
  <si>
    <t>Progetto di sostegno alla preparazione della strategia della coalizione FUA di Palermo</t>
  </si>
  <si>
    <t>D79B25000120006</t>
  </si>
  <si>
    <t>Progetto di riconversione ad uso pista ciclabile green way della dismessa ferrovia a scartamento ridotto Palermo- Camporeale nel tratto Palermo-Monreale (ex Patto per lo sviluppo della Città di Palermo, oggi PSC Città Metropolitana di Palermo)</t>
  </si>
  <si>
    <t>D79D16001860001</t>
  </si>
  <si>
    <t>Ufficio autonomo gestione verde urbano, agricoltura urbana e rapporti con RESET</t>
  </si>
  <si>
    <t>Realizzazione di playground presso le circoscrizioni</t>
  </si>
  <si>
    <t>D79I25000260002</t>
  </si>
  <si>
    <t>Progetto per la fornitura di beni e servizi per la gestione delle emergenze di protezione civile</t>
  </si>
  <si>
    <t>D79I25000520001</t>
  </si>
  <si>
    <t>Migliorare la gestione delle risorse idriche e promuovere l'adattamento ai cambiamenti climatici, la prevenzione dei rischi di catastrofe e la resilienza, prendendo in considerazione approcci ecosistemici</t>
  </si>
  <si>
    <t>Intervento di rafforzamento dei servizi di TPL, della logistica e l’intermodalità tramite l’utilizzo di veicoli ad emissione zero</t>
  </si>
  <si>
    <t>D95I25000010005</t>
  </si>
  <si>
    <t>Comune di Bolognetta</t>
  </si>
  <si>
    <t>Progetto per realizzazione di un impianto di compostaggio di comunità</t>
  </si>
  <si>
    <t>E12F25000140002</t>
  </si>
  <si>
    <t>Favorire l'economia circolare e la gestione dei rifiuti urbani</t>
  </si>
  <si>
    <t xml:space="preserve">Progetto di riordino straordinario e digitalizzazione archivio pratiche edilizie e lavori pubblici presso l’ufficio tecnico comunale e anagrafe stato civile </t>
  </si>
  <si>
    <t>E14H25000190002</t>
  </si>
  <si>
    <t>Accrescere la
digitalizzazione delle
PPAA e dei servizi amministrativi</t>
  </si>
  <si>
    <t>Comune di Casteldaccia</t>
  </si>
  <si>
    <t>Nodo intermodale di mobilità sostenibile tra S.S. 113 e Stazione F.S.</t>
  </si>
  <si>
    <t>E41C25000080002</t>
  </si>
  <si>
    <t>Progetto per la riqualificazione accessi a mare esistenti.</t>
  </si>
  <si>
    <t>E47D25000080002</t>
  </si>
  <si>
    <t>Comune di Isola delle Femmine</t>
  </si>
  <si>
    <t>Intervento di valorizzazione della Piazza Vincenzo Enea e del tessuto urbano circostante.</t>
  </si>
  <si>
    <t>E62F24000300002</t>
  </si>
  <si>
    <t xml:space="preserve">Riqualificazione urbana e 
rifunzionalizzazione di Piazza 
Nicolò Piombino in un hub per la 
mobilità intermodale sostenibile 
(ferrovia/pullman/bike sharing) </t>
  </si>
  <si>
    <t>E62F24000310002</t>
  </si>
  <si>
    <t>Rigenerazione del giardino
pubblico denominato Villa
Belvedere funzionale allo sviluppo e promozione sociale, culturale e turistica</t>
  </si>
  <si>
    <t>F27B24000370002</t>
  </si>
  <si>
    <t>Progetto di riqualificazione
energetica ed impiantistica della piscina comunale al fine di promuovere lo sviluppo sociale, economico ed ambientale integrato con tecnologie a basso impatto ambientale ed inclusivo di aspetti culturali</t>
  </si>
  <si>
    <t>G28C25000550003</t>
  </si>
  <si>
    <t>Comune di Santa Flavia</t>
  </si>
  <si>
    <t xml:space="preserve">Progetto per area attrezzata integrata ecosostenibile (Ambito P.R.P. Piano regolatore del Porto) da sorgersi su area patrimoniale regionale sita in località Porticello – via A. De Gasperi - Santa Flavia (PA) </t>
  </si>
  <si>
    <t>G31B22000270006</t>
  </si>
  <si>
    <t xml:space="preserve">Restauro Palazzetto storico Perez </t>
  </si>
  <si>
    <t>G39F25000040006</t>
  </si>
  <si>
    <t>Comune di Ventimiglia</t>
  </si>
  <si>
    <t xml:space="preserve">Riqualificazione del paesaggio circostante il santuario di campagna della chiesa Madonna delle Grazie </t>
  </si>
  <si>
    <t>G42F25000040005</t>
  </si>
  <si>
    <t>Comune di Marineo</t>
  </si>
  <si>
    <t>Realizzazione di un parco urbano nell'area antistante al Centro Polifunzionale della Valle Eleuterio</t>
  </si>
  <si>
    <t>G91B25000090006</t>
  </si>
  <si>
    <t>Recupero urbano della zona del centro storico tra il Duomo e il Castello</t>
  </si>
  <si>
    <t>G93G16000440005</t>
  </si>
  <si>
    <t>Comune di Mezzojuso</t>
  </si>
  <si>
    <t>“Recupero e riqualificazione urbana, nell'ambito del Piano Nazionale per la riqualificazione dei piccoli Comuni, del Corso Vittorio Emanuele, del Corso
Giuseppe Garibaldi e di Piazza Nicolò Romano, ricadenti all'interno del Centro Storico del Comune di Mezzojuso (PA), al fine di tutelare l'ambiente e il patrimonio culturale”</t>
  </si>
  <si>
    <t>H13D25000080006</t>
  </si>
  <si>
    <t xml:space="preserve">Messa in sicurezza e riqualificazione della Villa Comunale sita nel Comune di Mezzojuso </t>
  </si>
  <si>
    <t>H19D25000080006</t>
  </si>
  <si>
    <t>Comune di Ficarazzi</t>
  </si>
  <si>
    <t>Lavori  di adeguamento impianto sportivo nel comune di Ficarazzi.</t>
  </si>
  <si>
    <t>H71H11000020006</t>
  </si>
  <si>
    <t>Lavori di recupero e restauro conservativo della storica sede del Municipio di Ficarazzi Corso Umberto I° n.412.</t>
  </si>
  <si>
    <t>H74H23000820006</t>
  </si>
  <si>
    <t>Comune di Cefala Diana</t>
  </si>
  <si>
    <t>Progetto di fattibilità tecnico economica per la realizzazione dei lavori di completamento e adeguamento dell’impianto sportivo comunale polifunzionale</t>
  </si>
  <si>
    <t>H75H12000050005</t>
  </si>
  <si>
    <t>Progetto per il consolidamento del costone roccioso del Castello di Cefalà Diana.</t>
  </si>
  <si>
    <t>H77B15000430001</t>
  </si>
  <si>
    <t>Migliorare la gestione delle risorse idriche e promuovere l'adattamento ai cambiamenti climatici, la prevenzione dei rischi di catastrofe e la resilienza, prendere in considerazione approcci ecosistemici</t>
  </si>
  <si>
    <t>Comune di Belmonte Mezzagno</t>
  </si>
  <si>
    <t>Progetto di Efficientamento Energetico dell'impianto di Pubblica Illuminazione.</t>
  </si>
  <si>
    <t>H82E24000170006</t>
  </si>
  <si>
    <t>Progetto per la realizzazione della copertura dell'impianto sportivo polivalente sito nel Comune di Belmonte Mezzagno in località c.da Janzelmo.</t>
  </si>
  <si>
    <t>H88E14000000005</t>
  </si>
  <si>
    <t>Rafforzamento delle funzionalità dell’Ufficio Tecnico Comunale
attraverso l’attivazione del servizio SITeC (Sistema Informativo Territoriale Comunale)</t>
  </si>
  <si>
    <t>I31C24000100002</t>
  </si>
  <si>
    <t>Rigenerazione e riqualificazione
del giardino pubblico denominato “Villa Belvedere” funzionale allo sviluppo e alla promozione sociale, culturale e turistica</t>
  </si>
  <si>
    <t>I37B24000130006</t>
  </si>
  <si>
    <t xml:space="preserve">Lavori di riqualificazione urbana della Piazza Guglielmo II e della Piazza Vittorio Emanuele II  </t>
  </si>
  <si>
    <t>I37H21007140002</t>
  </si>
  <si>
    <t>Comune di Altavilla Milicia</t>
  </si>
  <si>
    <t>Opere infrastrutturali a supporto della mobilità sostenibile di Via Chiesazza.</t>
  </si>
  <si>
    <t>I37H25000310002</t>
  </si>
  <si>
    <t>Intervento di miglioramento della intermodalità e della mobilità urbana dell’area sita in via Ignazio Florio, funzionale allo sviluppo infrastrutturale e turistico</t>
  </si>
  <si>
    <t>I39J24000610006</t>
  </si>
  <si>
    <t>Comune di Villabate</t>
  </si>
  <si>
    <t>Rifunzionalizzazione e riqualificazione degli spazi urbani del centro storico per la pedonalizzazione e la fruizione socio-culturale e turistica.</t>
  </si>
  <si>
    <t>I65B24000410002</t>
  </si>
  <si>
    <t>Progetto di riqualificazione Immobile ex Salpa da destinare a residenza socio_x0002_culturale e sociale.</t>
  </si>
  <si>
    <t>I67B22000100006</t>
  </si>
  <si>
    <t>Interventi di riqualificazione
urbana all’interno del centro
abitato – 1° stralcio</t>
  </si>
  <si>
    <t>J19J22002050002</t>
  </si>
  <si>
    <t>Comune di Misilmeri</t>
  </si>
  <si>
    <t>Rigenerazione asse ex strada ferrata e realizzazione della pista ciclabile suburbana della Cannita</t>
  </si>
  <si>
    <t>J27H22000410004</t>
  </si>
  <si>
    <t>Completamento dei lavori di restauro del castello dell'emiro e sistemazione dell'area circostante 1°lotto funzionale</t>
  </si>
  <si>
    <t>J29D25000070006</t>
  </si>
  <si>
    <t>Comuni di Cinisi/Terrasini</t>
  </si>
  <si>
    <t xml:space="preserve">Adeguamento del piazzale antistante la stazione ferroviaria di Cinisi-Terrasini e potenziamento della mobilità intermodale con collegamenti nei territori dei 2 Comuni, dell’aeroporto Falcone Borsellino con mezzi a zero emissione di CO2 (bike sharing, biciclette, monopattini, autovetture elettriche, etc) (intervento del Comune di Cinisi unitamente con il Comune limitrofo di Terrasini). </t>
  </si>
  <si>
    <t>J39I25000340002</t>
  </si>
  <si>
    <t>Comune di Montelepre</t>
  </si>
  <si>
    <t>Interventi di potenziamento della logistica e della intermodalità con riqualificazione dei servizi di TPL e dei trasporti urbani a emissioni zero</t>
  </si>
  <si>
    <t>J41J25001190006</t>
  </si>
  <si>
    <t>1° Stralcio Esecutivo del PFTE approvato dalla G.C. in data 29.09.2023 n. 96, per il completamento e adeguamento dell'impianto sportivo sito in via Presti, Montelepre (PA) con la realizzazione di n. 1 campo di padel e ristrutturazione dell'edificio destinato a zona ristoro (BAR) e spogliatoio</t>
  </si>
  <si>
    <t>J44J25000280006</t>
  </si>
  <si>
    <t>Rigenerazione area “Calvario”
funzionale alla promozione e lo
sviluppo culturale, religioso,
turistico e naturalistico</t>
  </si>
  <si>
    <t>J47B24000040006</t>
  </si>
  <si>
    <t>Rigenerazione e messa in sicurezza della Piazza Falcone e Borsellino e delle aree e delle vie limitrofe funzionali allo sviluppo e alla promozione sociale e turistica</t>
  </si>
  <si>
    <t>J47B24000050006</t>
  </si>
  <si>
    <t>Comune di Terrasini</t>
  </si>
  <si>
    <t>Riqualificazione dell'anfiteatro Villa a mare con particolare attenzione all'ecosostenibilità.</t>
  </si>
  <si>
    <t>J72H25000270006</t>
  </si>
  <si>
    <t>Comune di Villafrati</t>
  </si>
  <si>
    <t>Progetto di riqualificazione urbana per il riuso e la riqualificazione del quartiere Pozzillo</t>
  </si>
  <si>
    <t>J72H25000280003</t>
  </si>
  <si>
    <t>Progetto di recupero, riuso e rifunzionalizzazione dei locali esistenti all'interno del complesso edilizio
Baglio Filangeri; interventi di potenziamento dei servizi sociali e socio assistenziali.</t>
  </si>
  <si>
    <t>J78I21000450001</t>
  </si>
  <si>
    <t>Progetto di rafforzamento della performance e della capacità nell'attuazione dei fondi destinati al settore della mobilità urbana multimodale e sostenibile della coalizione FUA di Palermo</t>
  </si>
  <si>
    <t>D79B25000100006</t>
  </si>
  <si>
    <t>Progetto di assistenza tecnica espressamente dedicato agli interventi dedicati alla mobilità</t>
  </si>
  <si>
    <t>90100</t>
  </si>
  <si>
    <t>Autorità urbana FUA di Ragusa</t>
  </si>
  <si>
    <t>Comune di Santa Croce Camerina</t>
  </si>
  <si>
    <t>Realizzazione stazione intermodale in Via Gronchi a Punta Secca</t>
  </si>
  <si>
    <t>D31B25000240006</t>
  </si>
  <si>
    <t>Riqualificare, rigenerare o riqualificare spazi, strutture pubbliche o ambienti urbani</t>
  </si>
  <si>
    <t>Santa Croce Camerina - Corso Mediterraneo Punta Secca</t>
  </si>
  <si>
    <t>Rigenerazione urbana area Piazza Primavera</t>
  </si>
  <si>
    <t>D32F25000480006</t>
  </si>
  <si>
    <t>Santa Croce Camerina - Piazza Primavera - Loc. Caucana</t>
  </si>
  <si>
    <t>Rigenerazione urbana di Via degli Atleti e del Piazzale antistante lo stadio comunale J.F. Kennedy e aree circostanti gli impianti sportivi</t>
  </si>
  <si>
    <t>D32F25000490006</t>
  </si>
  <si>
    <t>Santa Croce Camerina - Via Degli Atleti</t>
  </si>
  <si>
    <t>Comune di Vittoria</t>
  </si>
  <si>
    <t>Rinnovo per materiale rotabile per il trasporto urbano pubblico di Vittoria e Scoglitti</t>
  </si>
  <si>
    <t>D50A25000030008</t>
  </si>
  <si>
    <t>acquisto di bus a emissioni zero</t>
  </si>
  <si>
    <t>Territorio del Comune di Vittoria</t>
  </si>
  <si>
    <t>Riqualificazione Riviera Lanterna - Completamento</t>
  </si>
  <si>
    <t>D56B25000000008</t>
  </si>
  <si>
    <t>Vittoria - fraz. Scoglitti - Riviera Lanterna</t>
  </si>
  <si>
    <t>Progetto di riqualificazione e valorizzazione della Piazza Cavour a Scoglitti - 2° Stralcio Funzionale - ai fini di ottimizzare l'accoglienza turistica di Scoglitti.</t>
  </si>
  <si>
    <t>D56J25000030002</t>
  </si>
  <si>
    <t>Riqualificazione, valorizzazione e rivitalizzazione del patrimonio storico, artistico e culturale e di edifici/spazi pubblici, anche in chiave inclusiva</t>
  </si>
  <si>
    <t>Vittoria  - Piazza Cavour a Scoglitti</t>
  </si>
  <si>
    <t>Progetto di "Recupero, consolidamento e valorizzazione della  scalinata e della "Lavina" di via Gaeta.</t>
  </si>
  <si>
    <t>D57B25000050008</t>
  </si>
  <si>
    <t>Vittoria  - Via Gaeta</t>
  </si>
  <si>
    <t>Comune di Scicli</t>
  </si>
  <si>
    <t>Realizzazione di un parco urbano nel quartiere S. Nicolò (primo stralcio)</t>
  </si>
  <si>
    <t>E47B24000140002</t>
  </si>
  <si>
    <t>Creazione di boschi urbani, viali alberati, parchi pubblici, manutenzione straordinaria e la valorizzazione delle infrastrutture
verdi esistenti</t>
  </si>
  <si>
    <t>Scicli - Quartiere S.Nicolò</t>
  </si>
  <si>
    <t>Riqualificazione del lungomare di levante di Donnalucata e sistemazione tratto finale di via Lido con interventi di mobilità dolce - ciclo pedonali.</t>
  </si>
  <si>
    <t>E47I24000010002</t>
  </si>
  <si>
    <t>Scicli - Frazione di Donnalucata</t>
  </si>
  <si>
    <t>Acquisto bus elettrici e  implementazione di stazioni di ricarica</t>
  </si>
  <si>
    <t>E49I24001080002</t>
  </si>
  <si>
    <t>Realizzazione di percorsi dedicati alla mobilità dolce e ciclopedonale in ambito urbano e sub urbano</t>
  </si>
  <si>
    <t>Scicli - Intero territorio comunale, comprese le frazioni balneari</t>
  </si>
  <si>
    <t>Comune di Ragusa</t>
  </si>
  <si>
    <t>Intervento di realizzazione di una pista ciclo-pedonale all'interno del Parco Agricolo Urbano C.da Pendente – Bruscè</t>
  </si>
  <si>
    <t>F21B22001050006</t>
  </si>
  <si>
    <t>Ragusa</t>
  </si>
  <si>
    <t>Ragusa -  Via La Pira Parco Agricolo Urbano</t>
  </si>
  <si>
    <t>Miglioramento della fruibilità e della vivibilità di Via Piccinini</t>
  </si>
  <si>
    <t>F21B25000080006</t>
  </si>
  <si>
    <t>Ragusa - Via Piccinini e Via Colleoni</t>
  </si>
  <si>
    <t>Miglioramento della fruibilità e della vivibilità di Via Falcone</t>
  </si>
  <si>
    <t>F21B25000090006</t>
  </si>
  <si>
    <t>Ragusa - Via Falcone</t>
  </si>
  <si>
    <t>Progetto di fruizione del Parco Agricolo urbano</t>
  </si>
  <si>
    <t>F22H25000250006</t>
  </si>
  <si>
    <t>Ragusa - Via La Pira Parco Agricolo Urbano</t>
  </si>
  <si>
    <t>Interventi Protezione civile</t>
  </si>
  <si>
    <t>F22H25000270002</t>
  </si>
  <si>
    <t>Acquisto di mezzi e attrezzature per finalità di protezione civile, completamento o allestimento di aree di attesa di protezione civile e di centri Funzionali e centri Operativi comunali, presidi operativi di protezione civile (vie di fuga, elisuperfici, ecc.)</t>
  </si>
  <si>
    <t>Ragusa - Via Aldo Mori sn</t>
  </si>
  <si>
    <t>Realizzazione impianti informatici per il trattamento dei dati</t>
  </si>
  <si>
    <t>F26G25000150006</t>
  </si>
  <si>
    <t>interventi per l'icremento dei servizi digitali della P.A.</t>
  </si>
  <si>
    <t>Ragusa - Piazza San Giovanni - Distretto - Corso Italia</t>
  </si>
  <si>
    <t>Intervento di sistemazione delle reti urbane per lo smaltimento delle acque meteoriche nella zona di Via Perlasca</t>
  </si>
  <si>
    <t>F27H25000440006</t>
  </si>
  <si>
    <t>Interventi di de-impermeabilizzazione di aree attualmente impermeabili e previsione di aree verdi allagabili in ambito periurbano, adeguamento climatico di infrastrutture esistenti quali, ad esempio, le reti urbane per lo smaltimento delle acque meteoriche</t>
  </si>
  <si>
    <t>Ragusa - Via Perlasca</t>
  </si>
  <si>
    <t>Interventi di digitalizzazione degli archivi comunali e di aggiornamento software</t>
  </si>
  <si>
    <t>F29B25000030006</t>
  </si>
  <si>
    <t>Ragusa -  Piazza San Giovanni - Distretto - Corso Italia</t>
  </si>
  <si>
    <t>Comuni dell'Area Urbana Funzionale FUA-Ragusa</t>
  </si>
  <si>
    <t>Aggiornamento dello strumento di pianificazione della mobilità urbana (PUMS) e dello strumento attuativo (PGTU)</t>
  </si>
  <si>
    <t>F29B25000040006</t>
  </si>
  <si>
    <t>Interventi per il rafforzamento delle competenze e implementazione di azioni di sistema per lo sviluppo delle capacità
direttamente correlate alla realizzazione degli investimenti.</t>
  </si>
  <si>
    <t>Ragusa - Sede FUA Ragusa Piazza San Giovanni</t>
  </si>
  <si>
    <t>Acquisizione servizi per il rafforzamento amministrativo</t>
  </si>
  <si>
    <t>F29B25000050006</t>
  </si>
  <si>
    <t>Potenziamento della capacità di progettazione degli interventi da parte delle strutture tecnico-amministrative dei Comuni</t>
  </si>
  <si>
    <t>Rural Center</t>
  </si>
  <si>
    <t>F29G25000030006</t>
  </si>
  <si>
    <t>Ragusa- Immobile exFS presso Scalo Merci</t>
  </si>
  <si>
    <t>TRANSIZIONE ECOLOGICA E DIGITALE - Riqualificazione e miglioramento energetico della illuminazione pubblica  dell'asse viario di Via Roma e della parte di Corso Mazzini</t>
  </si>
  <si>
    <t>F29J24001370006</t>
  </si>
  <si>
    <t>Installazione di sistemi automatici di regolazione (sensori di luminosità e presenza, sistemi di telecontrollo e di telegestione energetica della rete, ecc.)</t>
  </si>
  <si>
    <t>Ragusa - asse viario di Via Roma e della parte di Corso Mazzini</t>
  </si>
  <si>
    <t>Intervento di sistemazione e de-impemeabilizzazione di Piazza G. Lupis ai fini dell'adattamento ai cambiamenti climatici.</t>
  </si>
  <si>
    <t>F29J25000150006</t>
  </si>
  <si>
    <t>Ragusa - Piazza G. Lupis</t>
  </si>
  <si>
    <t>Realizzazione ciclovia intercomunale</t>
  </si>
  <si>
    <t>F49J25000090006</t>
  </si>
  <si>
    <t>Territorio incluso nel territorio dei 6 Comuni della Coalizione dell'Autorità Urbana FUA Ragusa</t>
  </si>
  <si>
    <t>Restauro Teatro Comunale</t>
  </si>
  <si>
    <t>G17H03000130001</t>
  </si>
  <si>
    <t>Vittoria  - Piazza del Popolo</t>
  </si>
  <si>
    <t>Comune di Giarratana</t>
  </si>
  <si>
    <t>Valorizzazione Villa di età imperiale a Giarratana - Orto Mosaico</t>
  </si>
  <si>
    <t>G67B07000080006</t>
  </si>
  <si>
    <t>Giarratana - Via Gulfi</t>
  </si>
  <si>
    <t>Comune di Modica</t>
  </si>
  <si>
    <t>Pista CicloPedonale Maganuco - Marina di Modica e riqulificazione piazzetta Maganuco</t>
  </si>
  <si>
    <t>J81B24001040002</t>
  </si>
  <si>
    <t>Modica - C.da Maganuco - Punta Regilione</t>
  </si>
  <si>
    <t>Punto di interscambio e realizzazione di un'area intermodale nei pressi della zona di San Giovanni</t>
  </si>
  <si>
    <t>J81J25000930002</t>
  </si>
  <si>
    <t>interventi infrastrutturali e di adeguamento tecnologico dei nodi di interscambio tra mobilità urbana ed extra-urbana a
supporto del trasporto pubblico di linea, ispirati a criteri di efficienza energetica e sostenibilità ambientale.</t>
  </si>
  <si>
    <t>Modica - zona San Giovanni</t>
  </si>
  <si>
    <t>Scuola Sacro Cuore</t>
  </si>
  <si>
    <t>J82G19002300006</t>
  </si>
  <si>
    <t>interventi finalizzati al miglioramento delle prestazioni energetiche, con conseguente riduzione dei consumi energetici, negli
edifici maggiormente energivori della PA</t>
  </si>
  <si>
    <t>Modica - Via Risorgimento</t>
  </si>
  <si>
    <t>Rigenerazione urbana dello Stadio Comunale Pietro Scollo e adeguamento per finalità turistiche, sportive e culturali</t>
  </si>
  <si>
    <t>J82H25000210002</t>
  </si>
  <si>
    <t>Modica - C.da Caitina</t>
  </si>
  <si>
    <t>Completamento e Riqulificazione urbana del Polo Commerciale di Modica</t>
  </si>
  <si>
    <t>J84E24000150002</t>
  </si>
  <si>
    <t>Modica - Via della Costituzione</t>
  </si>
  <si>
    <t>AI Santa Teresa  di Riva</t>
  </si>
  <si>
    <t xml:space="preserve">LAVORI DI RIFUNZIONALIZZAZIONE ED AMMODERNAMENTO PALAZZO 
MUNICIPALE </t>
  </si>
  <si>
    <t>B34C17000500001</t>
  </si>
  <si>
    <t>“Lavori di rifunzionalizzazione ed mmodernamento palazzo municipale”,  prevede l’efficientamento energetico dell’immobile</t>
  </si>
  <si>
    <t>Comune di Pagliara</t>
  </si>
  <si>
    <t xml:space="preserve"> Ammodernamento ed eficientamento dell'impianto di illuminazione della via Lungomare </t>
  </si>
  <si>
    <t>B52E25022470006</t>
  </si>
  <si>
    <t xml:space="preserve"> L’intervento riguarda l’ammodernamento e l’efficientamento 
energetico dell’impianto di pubblica illuminazione lungo la Via Lungomare nel Comune di Sant’Alessio Siculo (ME). </t>
  </si>
  <si>
    <t>Comune di Sant'Alessio Siculo</t>
  </si>
  <si>
    <t>Comune di Alì</t>
  </si>
  <si>
    <t>Lavori di manutenzione straordinaria della strada comunale di collegamento del quartiere San Zaccaria con la Strada Provinciale SP28</t>
  </si>
  <si>
    <t>E39J25002470002</t>
  </si>
  <si>
    <t>Lavori di manutenzione straordinaria della strada comunale di collegamento del quartiere San Zaccaria con la Strada Provinciale SP28.</t>
  </si>
  <si>
    <t>Comune di Al'</t>
  </si>
  <si>
    <t xml:space="preserve">Strada Antillo, Castagna, Fondachelli, Fantina e completamento esistente per realizzazione via di fuga </t>
  </si>
  <si>
    <t>G52C20000020001</t>
  </si>
  <si>
    <t xml:space="preserve"> Gli interventi proposti con la presente progettazione esecutiva, aventi l’obiettivo di mettere in sicurezza l’infrastruttura viaria ovvero ridurre le  problematiche di natura viaria, geomorfologica ed idrologica per un suo uso consono anche quale via di fuga dell’abitato,
</t>
  </si>
  <si>
    <t xml:space="preserve"> 30/01/2026  </t>
  </si>
  <si>
    <t>Comune di Antillo</t>
  </si>
  <si>
    <t>Comune di Fiumedinisi</t>
  </si>
  <si>
    <t xml:space="preserve">Lavori di manutenzione straordinaria del piano viabile e relative pertinenza della strada provinciale agricola Fiumedinisi-Pedaria- Santissima - Lotto 1 </t>
  </si>
  <si>
    <t>F43D24001710006</t>
  </si>
  <si>
    <t>lavori di manutenzione straordinaria da effettuare lungo un tratto di strada di collegamento tra il centro abitato di Fiumedinisi in direzione monte, verso le contrade Pedaria e Santissima.</t>
  </si>
  <si>
    <t>Comune di Forza D’Agrò</t>
  </si>
  <si>
    <t xml:space="preserve">Riqualificazione e messa in sicurezza della strada Alcide de Gasperi nel centro abitato del Comune di Forza d'Agrò </t>
  </si>
  <si>
    <t>I79D23000080001</t>
  </si>
  <si>
    <t>Lavori di manutenzione Straordinaria della strada Alcide de Gasperi nel centro
abitato del Comune di Forza d'Agrò</t>
  </si>
  <si>
    <t>Comune di Forza d'Agrò</t>
  </si>
  <si>
    <t>Lavori di Messa in sicurezza e riqualificazione di infrastrutture stradali del Comune di Furci Siculo: Via Spinelli, via F. Crispi, via Umberto e via dei Cipressi</t>
  </si>
  <si>
    <t>C17H25000500002</t>
  </si>
  <si>
    <t>Lavori di manutenzione Straordinaria per la messa in sicurezza e riqualificazione di infrastrutture stradali del 
Comune di Furci Siculo: Via Spinelli, via F. Crispi, via Umberto e via dei Cipressi</t>
  </si>
  <si>
    <t>Comune di Fiurci Siculo</t>
  </si>
  <si>
    <t>Lavori di riqualificazione per l'incremento degli standard di sicurezza e di  funzionalità della strada di collegamento tra la S.P. 12 e l'area artigianale del Comune di Limina</t>
  </si>
  <si>
    <t>G55F25000140002</t>
  </si>
  <si>
    <t>Lavori di manutenzione Straordinaria per la  riqualificazione per l'incremento degli standard di sicurezza e di funzionalità della strada di collegamento tra la S.P. 12 e l'area artigianale del Comune di Limina</t>
  </si>
  <si>
    <t>Comune di Limina</t>
  </si>
  <si>
    <t>Comune di Nizza di Sicilia</t>
  </si>
  <si>
    <t xml:space="preserve">Lavori di Manutenzione straordinaria della viabilità in ambito urbano: messa in sicurezza, collocazione colonnine elettriche </t>
  </si>
  <si>
    <t>G87H25000480002</t>
  </si>
  <si>
    <t>Lavori di Manutenzione straordinaria della viabilità in ambito  urbano: messa in sicurezza, collocazione colonnine elettriche</t>
  </si>
  <si>
    <t>Comune di Roccafiorita</t>
  </si>
  <si>
    <t xml:space="preserve">Lavori di messa in sicurezza, ampliamento e arredo della strada di collegamento al Santuario di Monte Kalfa (Stralcio 2 funzionale) </t>
  </si>
  <si>
    <t>H92B22000580005</t>
  </si>
  <si>
    <t>Lavori di messa in sicurezza, ampliamento e arredo della strada di collegamento al Santuario di Monte Kalfa (Stralcio 2 funzionale)</t>
  </si>
  <si>
    <t xml:space="preserve"> Progetto di riqualificazione urbana delle aree degradate del lungomare C. 
Colombo di Roccalumera. </t>
  </si>
  <si>
    <t>I17H23002860002</t>
  </si>
  <si>
    <t xml:space="preserve">Lavori di Manutenzione straordinaria e riqualificazione urbana delle aree degradate del lungomare C. 
Colombo di Roccalumera. </t>
  </si>
  <si>
    <t xml:space="preserve"> 30/01/27</t>
  </si>
  <si>
    <t>Comune di Roccalumera</t>
  </si>
  <si>
    <t xml:space="preserve"> Interventi di riqualificazione e ammodernamento della via Mortilla e 
Rina Superiore nel comune di Savoca </t>
  </si>
  <si>
    <t>J45F25000130009</t>
  </si>
  <si>
    <t>Lavori di Manutenzione straordinaria  della via Mortilla e
Rina Superiore nel comune di Savoca</t>
  </si>
  <si>
    <t>31/09//2027</t>
  </si>
  <si>
    <t>Comune di Savoca</t>
  </si>
  <si>
    <t>ASP di Messina</t>
  </si>
  <si>
    <t>Progetto di sostegno al sistema sanitario riabilitativo dell'area interna Santa Teresa Di Riva Delle Valle Joniche</t>
  </si>
  <si>
    <t>J99I25000480002</t>
  </si>
  <si>
    <t>Potenziamento centro di riabilitazione per migliorare l'assistenza riabiliytativa nel territorio dell'Area Interna Santa Teresa di Riva delle valli Joniche</t>
  </si>
  <si>
    <t>I Comuni aderenti all'Area Interna Santa Teresa di Riva delle Valli Joniche</t>
  </si>
  <si>
    <t>128 - Infrastrutture per la sanità</t>
  </si>
  <si>
    <t xml:space="preserve">Piano di Ri-Generazione dell’ecosistema del Comune di Alì. </t>
  </si>
  <si>
    <t>E38D23000140001</t>
  </si>
  <si>
    <t>Il progetto si pone come primario obbiettivo l’innalzamento dello standard qualitativo dello scenario urbano attuale, attraverso tutta una serie di accorgimenti che possano far sì che l’area non appaia semplicemente attraente, ma provvista di caratterizzazione, e vivacità tale da risultare uno stimolo alla ricettività turistica e ai rapporti di socializzazione, valorizzando al contempo delle aree ad alta valenza
storico-culturale.</t>
  </si>
  <si>
    <t xml:space="preserve">Riqualificazione quartiere dei pescatori  </t>
  </si>
  <si>
    <t>G87C25000000002</t>
  </si>
  <si>
    <t>Lavori di manutenzione straordinaria rifacimento della pavimentazione, dei sottoservizi e della segnaletica orizzontale e verticale</t>
  </si>
  <si>
    <t xml:space="preserve">Ristrutturazione ed efficientamento energetico per la riduzione dei consumi di energia nell’edificio comunale a carattere sociale, denominato “centro diurno”, sito in via spinelli nel comune di Furci 
Siculo, sede del Museo del Mare </t>
  </si>
  <si>
    <t>C14D25001770002</t>
  </si>
  <si>
    <t>L'intervento riguarda la ristrutturazione dell’edificio 
denominato Centro Diurno, struttura in cui ha sede il Museo del Mare, la biblioteca, l’ufficio comunale dei servizi sociali, sede della banda musicale città di Furci, oltre che sede di varie  associazioni del territorio, tra cui la Pro Loco</t>
  </si>
  <si>
    <t>01.03.2026</t>
  </si>
  <si>
    <t>10.01.2028</t>
  </si>
  <si>
    <t>Comune di Furci Siculo</t>
  </si>
  <si>
    <t>Recupero del seicentesco frantoio da destinarsi a museo della civiltà contadina</t>
  </si>
  <si>
    <t>F48C18000190002</t>
  </si>
  <si>
    <t>L’intervento propone il recupero del seicentesco
edificio denominato “Frantoio dell’ebreo” con destinazione finale a museo della civiltà contadina</t>
  </si>
  <si>
    <t>Comune di Casalvecchio Siculo</t>
  </si>
  <si>
    <t xml:space="preserve">Recupero della vecchia mulattiera che conduce alle antiche miniere San Carlo e 
realizzazione del museo minerario nel Palazzo della Zecca di Fiumedinisi. </t>
  </si>
  <si>
    <t>F47B24000500006</t>
  </si>
  <si>
    <t xml:space="preserve">Recupero e riqualificazione di una mulattiera comunale che conduce alle antiche Miniere San Carlo, restauro di porzioni del Palazzo della Zecca e realizzazione al suo interno di un museo minerario 
</t>
  </si>
  <si>
    <t xml:space="preserve">Riqualificazione del Cimitero Monumentale comunale attraverso la valorizzazione 
delle aree comuni </t>
  </si>
  <si>
    <t>G57B25000080002</t>
  </si>
  <si>
    <t>In particolare, l’obiettivo dell’Amministrazione locale è quello di mettere in evidenza le bellezze e l’importanza delle Cappelle funerarie appartenenti alle locali Società di Mutuo Soccorso Agricola e Operaia all’interno del Cimitero Monumentale e si impegna organizzare attività per celebrare e promuovere gli aspetti storici e culturali</t>
  </si>
  <si>
    <t>Ristrutturazione e messa in sicurezza della torre saracena di locadi e il centro sociale da destinare a struttura ricettiva per i camminatori</t>
  </si>
  <si>
    <t>B34H25000320002</t>
  </si>
  <si>
    <t>Il progetto  ha lo scopo di ridare alla cittadinanza una spazio fruibile a famiglie e bambini. La piazza, confine con un plesso di case popolari e con un centro sportiv</t>
  </si>
  <si>
    <t>Progetto di riqualificazione urbana di Villa Belvedere "Giovanni Falcone"</t>
  </si>
  <si>
    <t>I77H21002110006</t>
  </si>
  <si>
    <t>L’intervento ha come obiettivo generale la valorizzazione e rigenerazione urbana della Villa Belvedere “Giovanni Falcone” di Forza D’Agrò, uno spazio pubblico di rilevante valore paesaggistico e culturale, attualmente in condizioni di degrado. L’intento è restituirlo alla piena fruizione della collettività attraverso un’opera di manutenzione straordinaria e ammodernamento.</t>
  </si>
  <si>
    <t>31/12/202</t>
  </si>
  <si>
    <t>Lavori di rigenerazione urbana del centro storico di Mandanici in corrispondenza di piazza Dante con eliminazione del degrado urbano</t>
  </si>
  <si>
    <t>C13I22000000007</t>
  </si>
  <si>
    <t xml:space="preserve">Progetto che mira a migliorare la qualità della vita della comunità di Mandanici ed in particolare, alla riqualificazione e rigenerazione urbana di un’area centrale del paese denominata piazza Dante. </t>
  </si>
  <si>
    <t>Comune di Mandanici</t>
  </si>
  <si>
    <t xml:space="preserve">Riqualificazione delle piazza “S.M. del Carmelo” nel Comune di 
Roccalumera (ME) </t>
  </si>
  <si>
    <t>I12F23000680002</t>
  </si>
  <si>
    <t>Il progetto prevedere un ripristino totale di tutti gli elementi architettonici e di arredo urbano presenti nell’area e il miglioramento dell’accessibilità. Alla luce di ciò l’intervento si pone come obiettivo la riqualificazione complessiva dell’area attraverso la sostituzione della pavimentazione, la riorganizzazione delle aree a verde</t>
  </si>
  <si>
    <t xml:space="preserve"> Progetto di riqualificazione mediante interventi puntuali per il potenziamento e ridefinizione del lungomare </t>
  </si>
  <si>
    <t>B53D25000200006</t>
  </si>
  <si>
    <t>Interventi di riqualificazione ambientale per una migliore fruizione del territorio</t>
  </si>
  <si>
    <t>30/01/206</t>
  </si>
  <si>
    <t xml:space="preserve">Interventi di riqualificazione del museo comunale e dell’auditorium 
comunale </t>
  </si>
  <si>
    <t>J42F24000350009</t>
  </si>
  <si>
    <t>il progetto di riqualificazione e valorizzazione del Museo – Auditorium di Savoca si propone di migliorare adeguare funzionalmente un importante polo culturale, integrando interventi di restauro conservativo e di rifunzionalizzazione degli spazi per finalità culturali, sociali e ambient</t>
  </si>
  <si>
    <t>Assistenza tecnica per le strategie territoriali</t>
  </si>
  <si>
    <t>F91C25000020006</t>
  </si>
  <si>
    <t xml:space="preserve">Acquisizione di expertise per la realizzazione del Laboratorio di progettazione partecipata per l’attuazione della Strategia 
Territoriale.  </t>
  </si>
  <si>
    <t>Comune di Santa Teresa di Riva</t>
  </si>
  <si>
    <t xml:space="preserve">Lavori di ammodernamento della rete idrica nelle frazioni Rimiti e Misistano del Comune di Casalvecchio Siculo </t>
  </si>
  <si>
    <t>F48B24000280009</t>
  </si>
  <si>
    <t>L'interevnto prevede l ammodernamento della rete idrica nelle frazioni Rimiti e Misitano prevede l efficientamento della condotta di distribuzione principale con ampliamento della stessa alle aree limitrofe urbanizzate, riducendo le ingenti perdite con conseguente</t>
  </si>
  <si>
    <t xml:space="preserve">Azioni di capacitazione  amministrativa  </t>
  </si>
  <si>
    <t>F94F25000510006</t>
  </si>
  <si>
    <t xml:space="preserve">Selezionare alcune expertise che siano in grado di attivare azioni di  capacitazione e assistenza tecnica, </t>
  </si>
  <si>
    <t xml:space="preserve">05.06.2025 </t>
  </si>
  <si>
    <t xml:space="preserve">30.12.229 </t>
  </si>
  <si>
    <t>AI dei Sicani</t>
  </si>
  <si>
    <t>Progetto per il risparmio energetico della pubblica illuminazione del Comune di San Biagio Platani</t>
  </si>
  <si>
    <t>J22E25000240006</t>
  </si>
  <si>
    <t xml:space="preserve">L’intervento proposto riguarda l’ammodernamento della rete di illuminazione pubblica, attraverso azioni mirate alla riduzione dei consumi energetici, al miglioramento della qualità dell’illuminazione e all’introduzione di tecnologie innovative per la gestione smart della città. L’attuale rete presenta corpi illuminanti obsoleti e sistemi di gestione non efficienti, con elevati costi di manutenzione e notevoli consumi energetici. </t>
  </si>
  <si>
    <t>Agrigento</t>
  </si>
  <si>
    <t>Libero Consorzio comunale di Agrigento</t>
  </si>
  <si>
    <t xml:space="preserve">Progetto dei lavori di manutenzione straordinaria e messa in sicurezza della viabilità secondaria e locale a servizio dell’area interna “Sicani”:  
•	S.P. 32 Cianciana – Ribera , 
•	Strada Lucca – Bivona,  
•	Strada Bivona (Marcatesi) – Palazzo Adriano, 
•	SPR 25 - Misita, 
•	Strada Santo Stefano - Bivona, 
•	Strada di collegamento tra SS 118 e SP 34 (Chirullo-Margi) , 
•	San Biagio Platani (collegamento circonvallazione sud),
•	Strada Poggiodiana, 
•	S.P. 31 Cianciana – Cattolica, 
•	SP 29A Cattolica – Montallegro, 
•	S.P. 35B Lucca Sicula – Villafranca Sicula, 
•	SP 47 - Bivio Sant’Anna, 
•	S.P.c 11 Calamonaci – Villafranca, 
•	Strada Santo Stefano Comunità Montana. </t>
  </si>
  <si>
    <t>B57H25005440002</t>
  </si>
  <si>
    <t>Il territorio dell’Area Interna “SICANI” comprende i seguenti Comuni: Bivona (Comune Capofila), Alessandria della Rocca, Burgio, Calamonaci, Cattolica Eraclea, Cianciana, Lucca Sicula, Montallegro, Ribera, San Biagio Platani, Santo Stefano Quisquina, Villafranca Sicula. Il progetto inerente le strade oggetto degli interventi manutenzione riguarda alcune strade ricadenti nei territori dei suddetti Comuni.</t>
  </si>
  <si>
    <t>92100</t>
  </si>
  <si>
    <t xml:space="preserve">AI dei Sicani </t>
  </si>
  <si>
    <t>ASP Agrigento</t>
  </si>
  <si>
    <t>non ancora selezionato</t>
  </si>
  <si>
    <t>Progetto di ammodernamento di dotazioni diagnostiche e attrezzature sanitarie per i distretti che ricadono all’interno dell’area interna sicana</t>
  </si>
  <si>
    <t>C79I26000010006</t>
  </si>
  <si>
    <t xml:space="preserve">Potenziamento della qualità e dell'efficienza dei servizi sanitari offerti nei distretti dell'Area Interna Sicana  </t>
  </si>
  <si>
    <t xml:space="preserve">AGRIGENTO </t>
  </si>
  <si>
    <t>VIA BENEDETTINE, N. 13 - 92010 BIVONA</t>
  </si>
  <si>
    <t>Sistema intercomunale di valorizzazione del sistema storico, culturale, sportivo e artistico dell'Area Interna Sicani</t>
  </si>
  <si>
    <t>J99I25001850006</t>
  </si>
  <si>
    <t>Valorizzazione del sistema storico, culturale, sportivo e artistico dell'area Interna Sicani</t>
  </si>
  <si>
    <t>28.02.2029</t>
  </si>
  <si>
    <t>VIA ROMA, N. 23 - 92010 BIVONA</t>
  </si>
  <si>
    <t>Realizzazione di una via sacra per la valorizzazione del patrimonio etnoantropologico legato al culto mariano e alla devozione popolare verso la Madonna della Rocca</t>
  </si>
  <si>
    <t>H57H25002100002</t>
  </si>
  <si>
    <t xml:space="preserve">Interventi di riqualificazione delle infrastrutture che collegano il centro storico e la piazza del Santuario dedicato al culto della Madonna della Rocca al fine di realizzareuna Via Sacra per la valorizzazione del patrimonio etnoantropologico legato al culto mariano e alla devozione popolare verso la Madonna della Rocca ma anche di favorire lo sviluppo del territorio dal punto di vista turistico, culturale e sociale, viste le importanti testimonianze storico-artistiche monumentali </t>
  </si>
  <si>
    <t>Ampliamento spazi museali con recupero e adeguamento funzionale e impiantistico dei locali dell'ex convento dei frati Francescani Minori, già sede del Museo Archeologico Regionale e sistemazione degli spazi pubblici esterni antistanti l'edificio in Largo delle Scuole e Largo Convento da adibire ad attività turistico culturale</t>
  </si>
  <si>
    <t>C95C20000070007</t>
  </si>
  <si>
    <t>Il Comune di Cianciana intende valorizzare con un recupero funzionale-impiantistico, l'ampliamento museale nelle ali dell'ex Convento e vuole effettuare la sistemazione degli spazi esterni su cui prospetta l'edificio: il Largo delle Scuole e il Largo Convento, ciò al fine di riportare gli spazi esterni ad un'impronta di forte impatto dal punto di vista estetico.
Gli spazi recuperati, oltre ad ampliare il museo, serviranno per la realizzazione di una pinacoteca al fine di realizzare una mostra permanente che comporterebbe un ampliamento dell'offerta turistica e un rafforzamento anche di quella culturale.</t>
  </si>
  <si>
    <t xml:space="preserve">Interventi d valorizzazione urbana della frazione di Eraclea Minoa: il borgo sul mare tra archeologia, riserve naturali e spiagge dorate. </t>
  </si>
  <si>
    <t>B84C23000560001</t>
  </si>
  <si>
    <t>Il progetto adotta e segue i criteri della Progettazione accessibile universale, tenendo conto di una utenza ampliata e considerando le persone con disabilità come parte integrante attiva della società. La proposta immagina una nuova esperienza turistica di fruizione e visita del Borgo di Eraclea Minoa anche con uno sguardo per disabili e categorie fragili</t>
  </si>
  <si>
    <t>Progetto esecutivo per la sistemazione ed il recupero culturale ed ambientale del percorso viario del "Calvario" ed adiacenze</t>
  </si>
  <si>
    <t>F77B25000430006</t>
  </si>
  <si>
    <t xml:space="preserve">Valorizzazione del percorso di accesso al Luogo di culto "Calvario" per il potenziamento dell’accessibilità e della fruibilità sia fisica che cognitiva di percorsi tematici secondo logiche di sostenibilità e di innovazione </t>
  </si>
  <si>
    <t>Riqualificazione urbana "Area Carani" Via Vittorio Emanuele con annesso teatro all'aperto e riqualificcazione area adiacente cimitero comunale per realizzazione parco giochi inclusivo</t>
  </si>
  <si>
    <t>I75E25000290006</t>
  </si>
  <si>
    <t>Riqualificazione dell'area Carani mediante interventi finalizzati al miglioramento della qualità e fruibilità degli spazi pubblici esistenti e realizzazione di una teatro all'aperto, realizzazione aree verdi e parco giochi inclusivo.</t>
  </si>
  <si>
    <t xml:space="preserve">via Corvo, n. 1 - 91010 Lucca Sicula </t>
  </si>
  <si>
    <t>Progetto di riqualificazione e trasformazione del campo sportivo “Renato Traina” e delle sue aree esterne in un polo multifunzionale dedicato al benessere, allo sport e al tempo libero</t>
  </si>
  <si>
    <t>J72H22000800006</t>
  </si>
  <si>
    <t>Il progetto prevede la trasformazione del campo sportivo esistente edell'area esterna in un polo multifunzionale dedicato al benessere, allo sport e al tempo libero. Non sarà più solo un luogo per l'attività agonistica, ma un vero e proprio spazio urbano, accessibile a tutti, dove praticare sport all'aria aperta, rilassarsi, socializzare e godere di momenti di svago. Percorsi fitness, aree gioco innovative per i più piccoli  e il rinnovo del campo che ospiteranno eventi e attività per tutte le età. Un'oasi di vitalità e aggregazione, pensata per migliorare la qualità della vita della comunità e dell'intera Area Interna.</t>
  </si>
  <si>
    <t>Lavori per la rigenerazione urbana dell'area compresa tra il corso V. Veneto e Via Lago, nel centro storico del comune di Burgio</t>
  </si>
  <si>
    <t>B87H25004190006</t>
  </si>
  <si>
    <t>Obiettivo del progetto è la rigenerazione urbana di un'area di notevole valore storico con miglioramento del decoro urbano rafforzandone la capacità attrattiva soprattutto per i momenti di socialità e tempo libero di cittadini e visitatori</t>
  </si>
  <si>
    <t>Recupero e riqualificazione ambientale "Rione via Tevere e Aree limitrofe" in Ribera</t>
  </si>
  <si>
    <t>H98E25000430006</t>
  </si>
  <si>
    <t xml:space="preserve">Il progetto prevede la riqualificazione del rione "Via Tevere" con un'area a verde e area gioco per bambini, manutenzione straordinaria per la fruizione di impianti sportivi presenti  </t>
  </si>
  <si>
    <t>Rigenerazione urbana e riqualificazione funzionale dell'area antistante la Villa Musso e delle pertinenze annesse</t>
  </si>
  <si>
    <t>H17B24000260006</t>
  </si>
  <si>
    <t>La riqualificazione urbana dell’area antistante la “Villa Musso” rappresenta un importante intervento volto a restituire nuova vitalità e funzionalità a una zona centrale del paese. Questo intervento mira a valorizzare il tessuto urbano, migliorando la qualità della vita dei cittadini e promuovendo l’inclusione sociale. La scelta di spazi multifunzionali e fruibili da tutti risponde alle esigenze moderne di sostenibilità, sicurezza e coesione, restituendo alla città un luogo accogliente e rinnovato.</t>
  </si>
  <si>
    <t>Progetto di riqualificazione urbana in chiave turistica nel piazzale AGIP e(infopoint e Punto di accoglienza)</t>
  </si>
  <si>
    <t>B95I25000250006</t>
  </si>
  <si>
    <t>Il progetto prevede la riqualificazione urbana delle aree del piazzale AGIP al fine di realizzare uno spazio di prima accoglienza ed un info point turistico ricettivo per tutte quelle persone che decideranno di soggiornare a Montallegro e la sua Bovo Marina.</t>
  </si>
  <si>
    <t>J94F25003820006</t>
  </si>
  <si>
    <t xml:space="preserve">Rafforzamento della struttura tecnico amministrativa dei Comuni dell'Area Interna Sicana tramite acquisizione di servizi e/o expertice specialistiche </t>
  </si>
  <si>
    <t>Supporto specialistico per il rafforzamento della capacità amministrativa dell'Autorità Territoriale</t>
  </si>
  <si>
    <t>J94F25003830006</t>
  </si>
  <si>
    <t>Realizzazione di un servizio diretto a garantire un supporto specialistico altamente qualificato finalizzazto a potenziare l'efficacia attuativa della Strategia Territoriale.</t>
  </si>
  <si>
    <t>30/02/2030</t>
  </si>
  <si>
    <t>FUA Area vasta  Syracusae</t>
  </si>
  <si>
    <t>Comune di Siracusa</t>
  </si>
  <si>
    <t>Da individuare</t>
  </si>
  <si>
    <t xml:space="preserve">Infrastrutture di Ricarica Elettrica </t>
  </si>
  <si>
    <t>B30I25000000006</t>
  </si>
  <si>
    <t>Azioni finalizzate a riqualificare e rafforzare i servizi di TPL, rafforzando i trasporti urbani a emissioni zero.</t>
  </si>
  <si>
    <t>Siracusa</t>
  </si>
  <si>
    <t>086 - Infrastrutture per combustibili alternativi</t>
  </si>
  <si>
    <t>Acquisto di Bus a Zero Emissioni per il Trasporto Pubblico Locale</t>
  </si>
  <si>
    <t>B30I25000010006</t>
  </si>
  <si>
    <t>Promuovere la mobilità urbana multimodale sostenibile quale parte della transizione verso un’economia a zero emissioni nette di carbonio della FUA - Riqualificare e rafforzare i servizi di TPL, rafforzando i trasporti urbani a emissioni zero</t>
  </si>
  <si>
    <t>Realizzazione di una passerella pedonale con annesso ascensore sovrastante la villetta Aretusa</t>
  </si>
  <si>
    <t>B31B21008300001</t>
  </si>
  <si>
    <t>Rigenerare gli ambienti urbani della FUA con criteri di sostenibilità, inclusione e innovazione - Riqualificazione, valorizzazione e rivitalizzazione del patrimonio storico, artistico e culturale e di edifici/spazi pubblici, anche in chiave inclusiva, favorendo la partecipazione delle comunità residenti</t>
  </si>
  <si>
    <t>Realizzazione di un Hub di Mobilità Parcheggio Scambiatore per Potenziare la Logistica e l'Intermodalità</t>
  </si>
  <si>
    <t>B31B25000300006</t>
  </si>
  <si>
    <t>Promuovere la mobilità urbana multimodale sostenibile
quale parte della transizione verso un’economia a zero
emissioni nette di carbonio della FUA - potenziare la
logistica e l’intermodalità</t>
  </si>
  <si>
    <t>Digitalizzazione del Comune tramite Soluzioni TIC e Servizi Elettronici (Applicazione di intelligenza artificiali generativa)</t>
  </si>
  <si>
    <t>B31B25000320006</t>
  </si>
  <si>
    <t>31/122029</t>
  </si>
  <si>
    <t>Realizzazione di Infrastrutture TIC per la Digitalizzazione della PA Locale (Chatbot con IA generativa)</t>
  </si>
  <si>
    <t>B31B25000330006</t>
  </si>
  <si>
    <t>Potenziamento della capacità di progettazione degli interventi afferenti all'OS 2.8 mobilità urbana multimodale e sostenibile</t>
  </si>
  <si>
    <t>B31C25000070006</t>
  </si>
  <si>
    <t>Assistenza Tecnica - Servizi di consulenza tecnica esterna finalizzati a supportare ed accrescere la capacità amministrativa dell’Autorità Urbana di Siracusa</t>
  </si>
  <si>
    <t>B31C25000080006</t>
  </si>
  <si>
    <t>Rafforzamento della capacità amministrativa della Autorità Urbana di Siracusa
Localizzazione dell’operazione</t>
  </si>
  <si>
    <t>B31C25000090006</t>
  </si>
  <si>
    <t>L'importo è comprensivo di un cofinanziamento di 0,09 euro</t>
  </si>
  <si>
    <t>Rifunzionalizzazione asilo nido “Celentano</t>
  </si>
  <si>
    <t>B31J25001390006</t>
  </si>
  <si>
    <t>Promuovere l’inclusione sociale della FUA – Servizi per la conciliazione vita-lavoro</t>
  </si>
  <si>
    <t>Installazione di Impianto Fotovoltaico per Eco-Efficientamento sul lastrico solare della Palestra Akradina. (Intervento di efficientamento energetico della palestra comunale 'Pino Corso'. Lavori di installazione di un impianto fotovoltaico con potenza nominale di 95KWp sulla falda di S-E della copertura)</t>
  </si>
  <si>
    <t>B32C25000080006</t>
  </si>
  <si>
    <t>Promuovere l’efficienza energetica e ridurre le emissioni di gas ad effetto serra</t>
  </si>
  <si>
    <t>L'importo è comprensivo del cofinanziamento di 41.573,45 euro</t>
  </si>
  <si>
    <t>Impianto Polivalente Centro di Aggregazione Giovanile di Via Lazio</t>
  </si>
  <si>
    <t>B32H25004920006</t>
  </si>
  <si>
    <t>Rigenerare gli ambienti urbani della FUA con criteri di sostenibilità,
inclusione e innovazione- Rigenerare gli ambienti urbani, compresi centri storici, attraverso la riqualificazione di luoghi/spazi aperti</t>
  </si>
  <si>
    <t>Stralcio funzionale del progetto di riqualificazione degli immobili ERP di proprietà comunale in Via Cannizzo 4</t>
  </si>
  <si>
    <t>B34F25001930006</t>
  </si>
  <si>
    <t xml:space="preserve"> Infrastrutture abitative</t>
  </si>
  <si>
    <t>Comuni facenti parte della FUA</t>
  </si>
  <si>
    <t>Allestimento del Centro Funzionale ed Operativo Misto di Protezione Civile (e acqisto mezzi per le OdV di protezione civile per i 5 comuni dell'area vasta siracusae)</t>
  </si>
  <si>
    <t>B35C25000090002</t>
  </si>
  <si>
    <t>Promuovere l’adattamento ai cambiamenti climatici, la
prevenzione dei rischi di catastrofe e la resilienza
prendendo in considerazione approcci ecosistemici della
FUA-</t>
  </si>
  <si>
    <t>Valorizzazione delle Latomie dei Cappuccini</t>
  </si>
  <si>
    <t>B35I25000120006</t>
  </si>
  <si>
    <t>Riqualificazione, valorizzazione e rivitalizzazione del patrimonio storico, artistico e culturale e di edifici/spazi pubblici, anche in chiave inclusiva, favorendo la partecipazione delle comunità residenti</t>
  </si>
  <si>
    <t>Valorizzazione dell’ex feudo santa Lucia parco naturalistico della penisola della maddalena</t>
  </si>
  <si>
    <t>B37H20021210002</t>
  </si>
  <si>
    <t>Rigenerare gli ambienti urbani della FUA con criteri di sostenibilità, inclusione e innovazione - Rafforzare i sistemi di accoglienza turistica</t>
  </si>
  <si>
    <t>Riqualificazione aree verdi tra la Via Italia e la Circoscrizione Akradina</t>
  </si>
  <si>
    <t>B37H21000600001</t>
  </si>
  <si>
    <t>Rigenerare gli ambienti urbani della FUA con criteri di sostenibilità, inclusione e innovazione -Ripristinare/creare corridoi ecologici urbani minimizzando l’emissione di ozono nel periodo estivo</t>
  </si>
  <si>
    <t>Intervento di riqualificazione e valorizzazione del Parco Vittime della mafia (detto Parco Robinson del Comune di Siracusa)</t>
  </si>
  <si>
    <t>B37H21000610001</t>
  </si>
  <si>
    <t>Rigenerare gli ambienti urbani della FUA con con criteri di sostenibilità, inclusione e innovazione - Rigenerare gli ambienti urbani attraverso la riqualificazione di spazi aperti</t>
  </si>
  <si>
    <t>Rifunzionalizzazione e valorizzazione di Piazza M. Sgarlata e dell'area mercatale inclusa</t>
  </si>
  <si>
    <t>B37H21000620001</t>
  </si>
  <si>
    <t>Interventi per potenziare e migliorare gli ambienti scolastici e formativi Istituto Comprensivo Wojtyla -Chindemi</t>
  </si>
  <si>
    <t>B37H25001780006</t>
  </si>
  <si>
    <t>Interventi per potenziare e migliorare gli ambienti scolastici e formativi e sostegno all’innovazione didattica e formativa</t>
  </si>
  <si>
    <t>018 - Applicazione servizi informatici per le competenze digitali e l'inclusione digitale</t>
  </si>
  <si>
    <t>Ricostruzione degli argini del canale Grimaldi</t>
  </si>
  <si>
    <t>B38H25000850006</t>
  </si>
  <si>
    <t>Promuovere l’adattamento ai cambiamenti climatici, la prevenzione dei rischi di catastrofe e la resilienza prendendo in considerazione approcci ecosistemici della FUA</t>
  </si>
  <si>
    <t>Sostenere strategie integrate di riduzione della produzione di rifiuti e potenziare la raccolta, il riuso e il riciclo dei rifiuti in complementarità con gli interventi sull’impiantistica. (Implementazione della raccolta dei rifiuti differenziati e dotazione di attrezzature per servizi informatizzati di raccolta)</t>
  </si>
  <si>
    <t>B39I25000710006</t>
  </si>
  <si>
    <t>Sostenere strategie integrate di riduzione della produzione di rifiuti e potenziare la raccolta, il riuso e il riciclo dei rifiuti</t>
  </si>
  <si>
    <t>Interventi per l'adattamento ai cambiamenti climatici in ambito urbano (sistemi di drenaggio urbano, recupero e riusco delle acqaue meteoriche, funzionali a mitigare gli effetti dei cambiamenti climatici in via Agatocle)</t>
  </si>
  <si>
    <t>B39J25000700006</t>
  </si>
  <si>
    <t>Comune di Solarino</t>
  </si>
  <si>
    <t>Riqualificazione del Parco Urbano "Maria Grazia Cutuli"</t>
  </si>
  <si>
    <t>C42H24001190006</t>
  </si>
  <si>
    <t>Rigenerare gli ambienti urbani della FUA con criteri di sostenibilità, inclusione e innovazione - Ripristinare/creare corridoi ecologici urbani minimizzando l’emissione di ozono nel periodo estivo</t>
  </si>
  <si>
    <t>Acquisto e ristrutturazione con rifunzionalizzazione dell’ ex "Cine Diana" di via Palestro</t>
  </si>
  <si>
    <t>C45B25000020005</t>
  </si>
  <si>
    <t>Rigenerare gli ambienti urbani della FUA con criteri di sostenibilità, inclusione e innovazione - Rigenerare gli ambienti urbani, compresi centri storici, attraverso la riqualificazione di luoghi/spazi aperti</t>
  </si>
  <si>
    <t>Realizzazione impianto di illuminazione artistica e riqualificazione dei
marciapiedi nel Corso Vittorio Emanuele</t>
  </si>
  <si>
    <t>C47H24002140006</t>
  </si>
  <si>
    <t>Rigenerare gli ambienti urbani della FUA con criteri
di sostenibilità, inclusione e innovazione -
Rafforzare i sistemi di accoglienza turistica</t>
  </si>
  <si>
    <t>Comune di Floridia</t>
  </si>
  <si>
    <t>Lavori di Riqualificazione del centro storico (di Floridia)</t>
  </si>
  <si>
    <t>D47B25000040005</t>
  </si>
  <si>
    <t>Comune di Avola</t>
  </si>
  <si>
    <t>Fornitura piante e verde per aree periurbane</t>
  </si>
  <si>
    <t>G61G25000120008</t>
  </si>
  <si>
    <t>Promuovere l’adattamento ai cambiamenti climatici, la prevenzione dei rischi di catastrofe e la resilienza, prendendo in considerazione approcci ecosistemici</t>
  </si>
  <si>
    <t>060 - Misure di adattamento ai cambiamenti climatici, prevenzione e gestione dei rischi connessi al clima: altro, ad es. tempeste e siccità (comprese le azioni di sensibilizzazione, la protezione civile e i sistemi di gestione delle catastrofi, le infrastrutture e gli approcci basati sugli ecosistemi)</t>
  </si>
  <si>
    <t>Sostituzione condotta idrica obsoleta Petrara</t>
  </si>
  <si>
    <t>G62E25000070008</t>
  </si>
  <si>
    <t>Promuovere lo sviluppo sociale, economico e ambientale integrato e
inclusivo, la cultura, il patrimonio naturale, il turismo sostenibile e la
sicurezza nelle aree urbane</t>
  </si>
  <si>
    <t>Realizzazione nodo di interscambio via Labriola</t>
  </si>
  <si>
    <t>G65I25000090006</t>
  </si>
  <si>
    <t>Potenziare la logistica e l’intermodalità</t>
  </si>
  <si>
    <t>Intervento miglioramento sismico scuola materna Galeno</t>
  </si>
  <si>
    <t>G66F25000050006</t>
  </si>
  <si>
    <t>Promozione dell’adattamento ai cambiamenti climatici in ambito urbano e periurbano</t>
  </si>
  <si>
    <t>Fornitura totem multimediali per il turismo</t>
  </si>
  <si>
    <t>G66F25000060006</t>
  </si>
  <si>
    <t>Rigenerare gli ambienti urbani della FUA con criteri di
sostenibilità, inclusione e innovazione - Rafforzare i
sistemi di accoglienza turistica</t>
  </si>
  <si>
    <t>Ampliamento Centro Comunale di Raccolta rifiuti con centro di selezione</t>
  </si>
  <si>
    <t>G68C25000400006</t>
  </si>
  <si>
    <t>Promuovere la transizione verso un’economia circolare ed efficiente sotto il profilo delle risorse della FUA - Sostenere strategie integrate di riduzione della produzione di rifiuti e potenziare la raccolta, il riuso e il riciclo dei rifiuti</t>
  </si>
  <si>
    <t>Fornitura arredi per asilo nido piazza Stesicoro</t>
  </si>
  <si>
    <t>G69I25000530006</t>
  </si>
  <si>
    <t>Promuovere l’inclusione sociale della FUA - Servizi per la
conciliazione vita – lavoro</t>
  </si>
  <si>
    <t>314/12/2026</t>
  </si>
  <si>
    <t>Comune di Canicattini Bagni</t>
  </si>
  <si>
    <t>Ammodernamento dell’impianto di pubblica illuminazione interna ed esterna al centro abitato con lampade LED e pali fotovoltaici</t>
  </si>
  <si>
    <t>J91D25000090002</t>
  </si>
  <si>
    <t>Adozione di soluzioni tecnologiche per la riduzione dei consumi energetici delle reti di illuminazione pubblica.</t>
  </si>
  <si>
    <t>L'importo è comprensivo del cofinanziamento di 7.834,27 euro</t>
  </si>
  <si>
    <t>Riqualificazione, valorizzazione e rivitalizzazione del centro storico e dell’area del Museo del Tempo (Via de Pretis – Via Diana - Via dei Vespri ecc - completamento).</t>
  </si>
  <si>
    <t>J97H25000300002</t>
  </si>
  <si>
    <t xml:space="preserve">FUA Sicilia Occidentale </t>
  </si>
  <si>
    <t>Riqualificazione, efficientamento ed ammodernamento della piazza di Tre Fontane</t>
  </si>
  <si>
    <t>B12C22001350006</t>
  </si>
  <si>
    <t>Rigenerare le aree urbane per una migliore qualità della vità</t>
  </si>
  <si>
    <t>Trapani</t>
  </si>
  <si>
    <t xml:space="preserve">Città di Trapani
Piazza Municipio, 1 91100 Trapani </t>
  </si>
  <si>
    <t>Manutenzione straordinaria della Via Dei Salinari tra le Contrade
Ettore Infersa e Birgi</t>
  </si>
  <si>
    <t>B82F22000490002</t>
  </si>
  <si>
    <t>Potenziare i sistemi turistico culturali per aree urbane attrattive</t>
  </si>
  <si>
    <t>Potenziamento del Centro Comunale  di Raccolta di Contrada  Ponte
Fiumarella</t>
  </si>
  <si>
    <t>B83J19000170006</t>
  </si>
  <si>
    <t>Sostenere l’economia circolare e l’uso efficiente delle risorse idriche per accelerare la transizione ecologica</t>
  </si>
  <si>
    <t>Comune di Paceco</t>
  </si>
  <si>
    <t>Efficientamento energetico  dell’impianto di pubblica illuminazione</t>
  </si>
  <si>
    <t>B84H25000060001</t>
  </si>
  <si>
    <t>Sostenere l’efficienza energetica dei territori per accelerare la transizione ecologica</t>
  </si>
  <si>
    <t>Completamento mercato agro-alimentare a sostegno  delle aziende dedite alla produzione e vendita di prodotti agricoli e dell’agricoltura in contrada  Strasatti</t>
  </si>
  <si>
    <t>B84H25000080001</t>
  </si>
  <si>
    <t>Rigenerare il tessuto produttivo urbano</t>
  </si>
  <si>
    <t>Interventi finalizzati  alla riduzione  ed al reCuperO   della frazione organica cittadina per il Miglioramento della  PerfOrmance relativa allo  Smaltimento   dei   rifiuTi  (COMPOST)</t>
  </si>
  <si>
    <t>B85C19000190006</t>
  </si>
  <si>
    <t>Realizzazione Terminale intermodale  presso l’area della Stazione
Ferroviaria</t>
  </si>
  <si>
    <t>B89B25000300008</t>
  </si>
  <si>
    <t>Rafforzare il ruolo della mobilità sostenibile a supporto della transizione ecologica delle aree urbane</t>
  </si>
  <si>
    <t>Interventi di Rafforzamento del sistema di accoglienza  turistica con valorizzazione/promozione e attuazione  percorso pedonale  a Marinella di Selinunte:  Via Marco Polo</t>
  </si>
  <si>
    <t>C37H15001100002</t>
  </si>
  <si>
    <t>Realizzazione di un ponte ciclo pedonale  per l'attraversamento del fiume Mazzaro a completamento della pista ciclabile della città</t>
  </si>
  <si>
    <t>C91C25000030006</t>
  </si>
  <si>
    <t>REALIZZAZIONE DI UN TERMINAL  BUS PRESSO IL LUNGOMARE FATA MORGANA  (AREA PORTUALE)  NELLA CITTÀ DI MAZARA DEL VALLO</t>
  </si>
  <si>
    <t>C91J25000030006</t>
  </si>
  <si>
    <t>REALIZZAZIONE DI UN CENTRO EDUCATIVO  E LUDICO DI AGGREGAZIONE PER I GIOVANI – ADEGUAMENTO, RIFUNZIONALIZZAZIONE E RISTRUTTURAZIONE DEL COMPLESSO “FILIPPO CORRIDONI”  - VIA DELLE SETTE CHIESE – MAZARA DEL VALLO (TP)”</t>
  </si>
  <si>
    <t>C95I20000090006</t>
  </si>
  <si>
    <t>RIQUALIFICAZIONE URBANISTICA DEL WATER-FRONT LUNGO LA RIVA EST DEL FIUME MAZARO</t>
  </si>
  <si>
    <t>C99J24000110006</t>
  </si>
  <si>
    <t>Lavori di miglioramento della qualità del decoro urbano e del tessuto sociale e ambientale dell’area comprendente la palestra comunale, la villa comunale e le aree attigue ed interconnesse nel quartiere “Sciarotta” mediante interventi di ristrutturazione per la promozione delle attività sportive indoor e all’aperto e per lo sviluppo di servizi sociali</t>
  </si>
  <si>
    <t>D18E22000400006</t>
  </si>
  <si>
    <t>Potenziare il sistema dei servizi di inclusione per sostenere la sviluppo e la qualità della vita nelle aree urbane</t>
  </si>
  <si>
    <t>L'importo è comprensivo di un confinanziamento di 3.500.000 euro</t>
  </si>
  <si>
    <t>Realizzazione del Parco sub-urbano intorno all’invaso Baiata</t>
  </si>
  <si>
    <t>D19D05000280006</t>
  </si>
  <si>
    <t>Progetto per l'arredo Urbano del Centro</t>
  </si>
  <si>
    <t>E34H25000160002</t>
  </si>
  <si>
    <t>REALIZZAZIONE DI UN CENTRO SPORTIVO  DI AGGREGAZIONE ED INCLUSIONE ALL'INTERNO DELL'IMPIANTO DI BONACERAME</t>
  </si>
  <si>
    <t>I44J20000060002</t>
  </si>
  <si>
    <t>Completamento ciclovia urbana</t>
  </si>
  <si>
    <t>I91B25000080002</t>
  </si>
  <si>
    <t>Interventi di infrastrutturazione leggera per l'attivazione della ZTL
in centro storico e per il monitoraggio dell'aria e del traffico</t>
  </si>
  <si>
    <t>I91B25000090002</t>
  </si>
  <si>
    <t>Realizzazione nodo di interscambio ex Sau</t>
  </si>
  <si>
    <t>I91J25000090002</t>
  </si>
  <si>
    <t>Completamento del progetto per il posizionamento di Paline elettroniche  intelligenti  e pannelli informativi</t>
  </si>
  <si>
    <t>I91J25000100002</t>
  </si>
  <si>
    <t>Realizzazione parcheggio  piazzale Ilio</t>
  </si>
  <si>
    <t>I91J25000110002</t>
  </si>
  <si>
    <t>Progetto di rigenerazione urbana
finalizzato  all’offerta  turistica del comune di Buseto Palizzolo  (TP) -
Località Tangi</t>
  </si>
  <si>
    <t>J82F23000340002</t>
  </si>
  <si>
    <t>Rigenerare le aree urbane per una migliore qualità della vita</t>
  </si>
  <si>
    <t>Realizzazione di un centro Sportivo con lavori di Riqualificazione del campo Sportivo comunale e sistemazione Esterna della palestra Polivalente, volto al benessere del cittadino</t>
  </si>
  <si>
    <t>J84J24000150001</t>
  </si>
  <si>
    <t>Riqualificazione ambientale  Piazza G. Falcone, riqualificazione ambientale  del declivio e arredo generale della piazza nel Comune di Buseto Palizzolo</t>
  </si>
  <si>
    <t>J87H21013210002</t>
  </si>
  <si>
    <t>Riqualificazione urbana del centro storico tramite manutenzione straordinaria e ammodernamento delle opere di urbanizzazione volte alla mitigazione  dell'area a rischio R4: Sistemazione della Via Vittorio Veneto, Piazza Principe Umberto, Via Leone, Via A. Diaz, Via Giuseppe Silvestro e Viale Paolo Borsellino</t>
  </si>
  <si>
    <t>J87H23003170001</t>
  </si>
  <si>
    <t>L'importo è comprensivo di un confinanziamento di 200.610,36 euro</t>
  </si>
  <si>
    <t>Ammodernamento ed integrazione delle attrezzature  e dei mezzi della Protezione  Civile comunale</t>
  </si>
  <si>
    <t>D11G25000360002</t>
  </si>
  <si>
    <t>Proteggere il territorio e la popolazione dai fenomeni naturali per garantire una transizione ecologica nel rispetto del rapporto uomo ambiente</t>
  </si>
  <si>
    <t xml:space="preserve"> Unione dei Comuni "Area Interna di  Troina"</t>
  </si>
  <si>
    <t>Comune di Nicosia</t>
  </si>
  <si>
    <t>Progetto di messa in sicurezza e riqualificazione infrastrutturale urbana e restauro dell'ex monastero di Santa Domenica del Comune di Nicosia</t>
  </si>
  <si>
    <t>G13D21002450002</t>
  </si>
  <si>
    <t>Salvaguardia, valorizzazione e rivitalizzazione del patrimonio storico, artistico e culturale e di edifici/spazi pubblici, anche in chiave inclusiva,favorendo la partecipazione delle comunità residenti</t>
  </si>
  <si>
    <t>Comune di Assoro</t>
  </si>
  <si>
    <t>Rete intercomunale ciclopedonale volta al recupero di tracciati ex ferroviari e di strade interpoderali esistenti nel territorio dei comuni di Assoro e Leonforte</t>
  </si>
  <si>
    <t>I14J25000110006</t>
  </si>
  <si>
    <t>Rigenerare il patrimonio identitario per lo sviluppo complessivo delle AI con criteri di sostenibilità, inclusione e innovazione</t>
  </si>
  <si>
    <t>Comune di Assoro e comune di Leonforte</t>
  </si>
  <si>
    <t xml:space="preserve">Lavori di efficientamento energetico dell'illuminazione pubblica della frazione di San Giorgio </t>
  </si>
  <si>
    <t>I14H25000120006</t>
  </si>
  <si>
    <t>Lavori di manutenziione straordinaria e di messa in sicurezza mediante la realizzazione di opere di sostegno e ripristinop della sede stradale della strada comunale esterna di collegamento tra la SP 7B e la SP  sita in c.da Rassuara</t>
  </si>
  <si>
    <t>I17H25000330006</t>
  </si>
  <si>
    <t>collegamento tra la SP 7B e la SP  sita in c.da Rassuara</t>
  </si>
  <si>
    <t>Comune di Leonforte</t>
  </si>
  <si>
    <t>Rifunzionalizzazione della Villa Bonsignore di Leonforte e riprogettazione degli spazi esterni</t>
  </si>
  <si>
    <t>G92F25000080006</t>
  </si>
  <si>
    <t>Rigenerazione e riqualificazione area del giardino delle Ninfe e ripristino degli archi con basso rilievi ubicati al di sotto della strada da dove proviene l’acqua di sorgente</t>
  </si>
  <si>
    <t>G97B25000080006</t>
  </si>
  <si>
    <t xml:space="preserve">Ammodernamento e messa in sicurezza della SP 39 </t>
  </si>
  <si>
    <t>G97H25000220008</t>
  </si>
  <si>
    <t xml:space="preserve">SP 39 </t>
  </si>
  <si>
    <t>Ammodernamneto e messa in sicurezza della Strada comunale extraurbana di collegamento tra la C.da Monachello e la SP 33</t>
  </si>
  <si>
    <t>G97H25000230008</t>
  </si>
  <si>
    <t>Strada comunale extraurbana di collegamento tra la C.da Monachello e la SP 33</t>
  </si>
  <si>
    <t>Comune di Cerami</t>
  </si>
  <si>
    <t>Realizzazione di interventi per la valorizzazione il miglioramento e la fruizione di spazi pubblici per favorire l’attrattività turistica e residenziale in Via della Regione nel Comune di Cerami</t>
  </si>
  <si>
    <t>D61J22000050005</t>
  </si>
  <si>
    <t>Valorizzare contesti e spazi pubblici per favorire l’attrattività turistica e residenziale. Potenziare l’accessibilità e la fruibilità sia fisica che cognitiva di attrattori turistici e degli itinerari, percorsi tematici, strade, cammini in grado di collegare frazioni, borghi e centri abitati delle AI</t>
  </si>
  <si>
    <t>ASP Enna</t>
  </si>
  <si>
    <t>Realizzazione di una pista di elisoccorso nel territorio del Comune di Cerami</t>
  </si>
  <si>
    <t>D61D25000010006</t>
  </si>
  <si>
    <t>Garantire parità di accesso all’assistenza sanitaria e promuovere la resilienza dei sistemi sanitari della AI</t>
  </si>
  <si>
    <t>Lavori di Efficientamento energetico dell'impianto di pubblica illuminazione</t>
  </si>
  <si>
    <t>D64H25000470008</t>
  </si>
  <si>
    <t>Riadattamento e messa in sicurezza dell'asse viario che collega la SP 23/A con la SS 121</t>
  </si>
  <si>
    <t>B55F25000100002</t>
  </si>
  <si>
    <t xml:space="preserve"> collegamentoSP 23/A con la SS 121</t>
  </si>
  <si>
    <t>Comune di Sperlinga</t>
  </si>
  <si>
    <t>Riqualificazione urbana aree limitrofe al Castello</t>
  </si>
  <si>
    <t>C62F24000580006</t>
  </si>
  <si>
    <t>Riqualificare e potenziare spazi/strutture pubblici a servizio del tessuto produttivo locale; ii) valorizzare e rigenerare i sistemi territoriali, anche nei borghi e nei centri storici, attraverso interventi per la riqualificazione degli spazi aperti (es: piazze, spazi pubblici e sportivi, creazione aree e attrezzature collettive)</t>
  </si>
  <si>
    <t>Lavori per la messa in sicurezza della strada comunale Sperlinga Villadoro collegamento (S.S. N. 120 - SP n.19)</t>
  </si>
  <si>
    <t>C67H23002730002</t>
  </si>
  <si>
    <t>(S.S. N. 120 - SP n.19)</t>
  </si>
  <si>
    <t>Comune di Valguarnera Caropepe</t>
  </si>
  <si>
    <t>Lavori di rigenerazione urbana di un tratto di via Sant’Elena</t>
  </si>
  <si>
    <t>E87H25000180008</t>
  </si>
  <si>
    <t>Manutenzione straordinaria della
strada di collegamento di c.da marcato
con la SP4</t>
  </si>
  <si>
    <t>E87H25000190008</t>
  </si>
  <si>
    <t>collegamento di c.da marcato con la SP4</t>
  </si>
  <si>
    <t>Interventi di efficientamento energetico
dell’impianto di pubblica illuminazione
– Stralcio n. 1</t>
  </si>
  <si>
    <t>E81D25000060008</t>
  </si>
  <si>
    <t>Comune di Calascibetta</t>
  </si>
  <si>
    <t>Progetto Esecutivo per i “lavori di manutenzione straordinaria e miglioramento di un tratto di strada comunale denominata “Carminello - Gaito” di collegamento tra la SP n. 80 e la SP. N. 32
e 63”</t>
  </si>
  <si>
    <t>J35F25000080001</t>
  </si>
  <si>
    <t>collegamento tra la SP n. 80 e la SP. N. 32 e 63”</t>
  </si>
  <si>
    <t>Lavori di manutenzione straordinaria e messa in sicurezza strada Torre di Gallo con collegamento SP 80 con SS 290</t>
  </si>
  <si>
    <t>J35F25000090001</t>
  </si>
  <si>
    <t xml:space="preserve"> SP 80 con SS 290</t>
  </si>
  <si>
    <t>Comune di Villarosa</t>
  </si>
  <si>
    <t>Valle del Morello, trasversalità nelle acque e nella storia – Realizzazione di un parco sportivo, scientifico-tecnologico e naturalistico Lotto A e Lotto B</t>
  </si>
  <si>
    <t>F92H25000250006</t>
  </si>
  <si>
    <t>REALIZZAZIONE DI UN SISTEMA DI VIABILITA' DI TIPO CICLOPEDONALE, PER LA VALORIZZAZIONE ED IL RECUPERO DI PERCORSI NATURALISTICI ESISTENTI TRA IL CENTRO URBANO ED IL LAGO MORELLO.</t>
  </si>
  <si>
    <t>F94J25000270006</t>
  </si>
  <si>
    <t>“Lavori di Manutenzione Straordinariadell’Aula Consiliare e degli Archivi del Comune” del Comune di Gagliano Castelferrato nell’ambito della Strategia Territoriale (ST) Aree Interne Troina, a valere sulla Priorità 6 “Verso le Strategie di sviluppo territoriale in Sicilia” – Azione 5.2.1.7 – Interventi per la mitigazione del rischio sismico, cofinanziato dal Fondo Europeo di Sviluppo Regionale (FESR).</t>
  </si>
  <si>
    <t>F82H25000120006</t>
  </si>
  <si>
    <t>Comune di Gagliano C.to</t>
  </si>
  <si>
    <t>Lavori di consolidamento costone roccioso sovrastante Via Canne</t>
  </si>
  <si>
    <t>F81J25000080006</t>
  </si>
  <si>
    <t>Interventi di manutenzione straordinaria sulla SP 139</t>
  </si>
  <si>
    <t>F87H25001040002</t>
  </si>
  <si>
    <t>SP 139</t>
  </si>
  <si>
    <t>Comune di Catenanuova</t>
  </si>
  <si>
    <t>Realizzazione di una strada comunale di collegamento viario tra la S.P. 24bis e la S.P.111Localizzazione</t>
  </si>
  <si>
    <t>B41B25000110001</t>
  </si>
  <si>
    <t>collegamento viario tra la S.P. 24bis e la S.P.111Localizzazione</t>
  </si>
  <si>
    <t>Realizzazione di un area attrezzata alla soste dei CAMPER per l'implementazione turistica del Parco San Prospero</t>
  </si>
  <si>
    <t>B41B25000120009</t>
  </si>
  <si>
    <t>Protezione, valorizzazione e fruizione delle aree naturalistiche (ad esclusione dei siti Natura 2000) anche con finalità ecoturistica</t>
  </si>
  <si>
    <t xml:space="preserve">Recupero funzionale del Campo di Tennis con annesso fabbricato destinato a spogliatoio </t>
  </si>
  <si>
    <t>B47D25000110009</t>
  </si>
  <si>
    <t>Comune di Troina</t>
  </si>
  <si>
    <t>Completamento e adeguamento funzionale del Palazzo Sollima in Troina da adibire a Pinacoteca civica di arte moderna e altre esposizioni</t>
  </si>
  <si>
    <t>D79D24000520002</t>
  </si>
  <si>
    <t>Lavori di riqualificazione della piazza "Nino Grippaldi".</t>
  </si>
  <si>
    <t>D71B23000470002</t>
  </si>
  <si>
    <t>Lavori di messa in sicurezza della strada extraurbana denominata "Ancipa"</t>
  </si>
  <si>
    <t>D77H25000640006</t>
  </si>
  <si>
    <t>strada extraurbana denominata "Ancipa"</t>
  </si>
  <si>
    <t xml:space="preserve">Comune di Nissoria </t>
  </si>
  <si>
    <t>Riqualificazlone materiale e sicurezza degli spazi pubbfici, potenziamento, qualiacazione, valorizza zione e rigenerazione dl spazi e strutture pubbliche a se'vizlo del tessuto produttivo locale.</t>
  </si>
  <si>
    <t>H22F25000120006</t>
  </si>
  <si>
    <t>Ammodernamento strada comunale extraurbana in C.da PTcinosi di Nissoria - co±legamento diretto della SS 121 con la SS 117</t>
  </si>
  <si>
    <t>H25F25000130006</t>
  </si>
  <si>
    <t xml:space="preserve"> C.da PTcinosi di Nissoria - collegamento diretto della SS 121 con la SS 117</t>
  </si>
  <si>
    <t>Messa in sicurezza della Circonvallazione e del prolungamento di via Sambuci in C.da Cozzo dell'Acqua</t>
  </si>
  <si>
    <t>H25F25000140006</t>
  </si>
  <si>
    <t xml:space="preserve"> prolungamento di via Sambuci in C.da Cozzo dell'Acqua</t>
  </si>
  <si>
    <t>Comune di Agira</t>
  </si>
  <si>
    <t xml:space="preserve">Lavori per la riqualificazione dell'immobile ed area ex macello FG.26 particella 304 </t>
  </si>
  <si>
    <t>G88E24000260007</t>
  </si>
  <si>
    <t>Riqualificazione asse viario di collegameno alla SS. 121</t>
  </si>
  <si>
    <t>G87H25000140005</t>
  </si>
  <si>
    <t>SS. 121</t>
  </si>
  <si>
    <t>UNIONE DEI COMUNI TROINA</t>
  </si>
  <si>
    <t>I74F25000070002</t>
  </si>
  <si>
    <t>Rafforzare la governance dell’Area Interna</t>
  </si>
  <si>
    <t>L'importo è comprensivo del cofinanziamento di 1.000 euro</t>
  </si>
  <si>
    <t>I74F25000060002</t>
  </si>
  <si>
    <t>Promuovere lo sviluppo sociale, economico e ambientale integrato e inclusivo a livello locale, la cultura, il patrimonio naturale, il turismo sostenibile e la sicurezza nelle aree diverse da quelle urbane</t>
  </si>
  <si>
    <t>AI Unione dei Comuni "Val Simeto Etna"</t>
  </si>
  <si>
    <t>Comune di Biancavilla</t>
  </si>
  <si>
    <t>Lavori di efficientamento energetico dell'edificio scolastico sito in Biancavilla - Viale dei Fiori</t>
  </si>
  <si>
    <t>C84D25002050006</t>
  </si>
  <si>
    <t xml:space="preserve">Progetto rivolto al completamento della riqualificazione energetica della struttura già dotata di impianto fotovoltaico </t>
  </si>
  <si>
    <t>SICILIA</t>
  </si>
  <si>
    <t>95033-087008</t>
  </si>
  <si>
    <t>044 - Rinnovo di infrastrutture pubbliche al fine dell'efficienza energetica o misure relative all'efficienza energetica per tali infrastrutture, progetti dimostrativi e misure di sostegno
045 - Rinnovo della dotazione di alloggi sul piano dell'efficienza energetica, progetti dimostrativi e misure di sostegno conformemente ai criteri di efficienza energetica</t>
  </si>
  <si>
    <t>Latitudine 37°38'53.51"N – Longitudine 14°51'17.67"E</t>
  </si>
  <si>
    <t>L'importo è comprensivo di un confinanziamento di 276.050 euro</t>
  </si>
  <si>
    <t>Comune di Centuripe in Convenzione con il Libero Consorzio della provincia di Enna</t>
  </si>
  <si>
    <t>Riduzione dei consumi energetici delle reti di illuminazione pubblica e sistemi automatici di regolazione - Centuripe</t>
  </si>
  <si>
    <t>C51D18000100006</t>
  </si>
  <si>
    <t>Il progetto ha come finalità l’efficientamento energetico e adeguamento della rete pubblica illuminazione del Comune. Gli interventi previsti comprendono: sostituzione degli apparecchi con lampade a vapori di mercurio e di sodio; sostituzione pali e quadri elettrici oblescenti o fuorinorma; potenziamento impianti; sistema di telecontrollo e gestione.</t>
  </si>
  <si>
    <t>ENNA</t>
  </si>
  <si>
    <t>94010-086007</t>
  </si>
  <si>
    <t>Comune di Centuripe</t>
  </si>
  <si>
    <t>Comune di Adrano</t>
  </si>
  <si>
    <t>Riqualificazione strada via Ducezio e piazzale cimitero comunale</t>
  </si>
  <si>
    <t>J61B15000690005</t>
  </si>
  <si>
    <t>L’intervento di che trattasi consiste nella riqualificazione di un’area posta a Sud
del territorio comunale di Adrano e precisamente confinante a Nord con piano
di recupero a “Sud di via Catania” e a Sud con perimetro del cimitero comunale.</t>
  </si>
  <si>
    <t>95031-087006</t>
  </si>
  <si>
    <t>Interventi di rigenerazione di Via Dott. Portale</t>
  </si>
  <si>
    <t>C89J25001500002</t>
  </si>
  <si>
    <t>Incremento degli standard di sicurezza e della funzionalità dell'asse di Via Dott. Portale, importante arteria di connessione all'interno del Comune</t>
  </si>
  <si>
    <t>Latitudine  37°38'38.90"N – Longitudine  14°52'5.80"E</t>
  </si>
  <si>
    <t>Libero Consorzio Comunale di Enna in Convenzione con Comune di Centuripe</t>
  </si>
  <si>
    <t>Riammagliamento rete viaria e ripristino tratti in frana della SP 45</t>
  </si>
  <si>
    <t>G57H18001620006</t>
  </si>
  <si>
    <t>La SP 45 "Ponte Simeto – stazione di Mandarano" è collocata nella Zona Nord Est del territorio della ex Provincia Regionale di Enna coprendo un percorso di 6,000 chilometri circa.</t>
  </si>
  <si>
    <t>Riammagliamento rete viaria e ripristino tratti in frana della SP 41/a</t>
  </si>
  <si>
    <t>G57H18001630006</t>
  </si>
  <si>
    <t>La SP 41/a "Centuripe - Gruppo Miniere - Scalo Ferroviario - Mandarano" è collocata nella Zona Nord Est del territorio della ex Provincia Regionale di Enna coprendo un percorso di 3,000 chilometri circa. Collega la SP 41 con la SP 45.</t>
  </si>
  <si>
    <t>Riammagliamento rete viaria e ripristino tratti in frana della SP 106 "ex S.R. 6 Centuripe – Porta San Lorenzo"</t>
  </si>
  <si>
    <t>G57H18001670006</t>
  </si>
  <si>
    <t>La SP 106 "ex S.R. 6 Centuripe – Porta San Lorenzo è collocata nella Zona Nord Est del territorio della ex Provincia Regionale di Enna coprendo un percorso totale di chilometri 6+000.</t>
  </si>
  <si>
    <t>Ciclovia delle Arance</t>
  </si>
  <si>
    <t>J51B25000690005</t>
  </si>
  <si>
    <t>Messa in sicurezza, bonifica e realizzazione pista ciclabile; Installazione di infrastrutture di servizio (aree sosta, panchine, punti informativi e manutenzione, colonnine ricarica auto e e-bike); Eventi di promozione e animazione del percorso.</t>
  </si>
  <si>
    <t>CATANIA-ENNA</t>
  </si>
  <si>
    <t>034730700</t>
  </si>
  <si>
    <t>Software per l'applicazione e attuazione del progetto PRIGA AI Val Simeto</t>
  </si>
  <si>
    <t>J67H25000950005</t>
  </si>
  <si>
    <t>sede Unione di Comuni c/o Comune di Adrano</t>
  </si>
  <si>
    <t>J67H25000960005</t>
  </si>
  <si>
    <t>Fruizione delle aree Poggio S. Maria e Contrada Valanghe</t>
  </si>
  <si>
    <t>J63D25000140005</t>
  </si>
  <si>
    <t>Ripristino e messa in sicurezza delle rete sentieristica; Installazione di barriere fisiche leggere, segnaletica certical e pannelli informativi; Installazione di punti di raccolta rifiuti; Attività di monitoraggio ecologico e controllo delle specie invasive</t>
  </si>
  <si>
    <t>Comune di Santa Maria di Licodia</t>
  </si>
  <si>
    <t>Riqualificazione anfiteatro e realizzazione auditorium - Componente Aree esterne</t>
  </si>
  <si>
    <t>E25E25000120002</t>
  </si>
  <si>
    <t>Progetto integrato per la riqualificazione di un anfiteatro all'aperto e la realizzazione di un auditorium a servizio della scuola e del territorio</t>
  </si>
  <si>
    <t>95038-087047</t>
  </si>
  <si>
    <t>Destinazione turistica e Comunicazione</t>
  </si>
  <si>
    <t>J69B25000190005</t>
  </si>
  <si>
    <t>Percorsi tematici e relativa collana di guide (turismo lento e sportivo; turismo rurale ed enogastronomico; itinerari culturali e storici; ecc.); Allestimento infopoint, con modello di gestione partecipato e innovativo in collaborazione con l'associazionismo e la cittadinanza; Servizi di fruizione digitale (sito web della Destinazione turistica unica Val Simeto Etna; strategia di comunicazione digitale e social media);Servizi di fruizione offline (media tradizionali, punti strategici di passaggio turistico come stazioni, aeroporti ed eventi)</t>
  </si>
  <si>
    <t>Unione di Comuni</t>
  </si>
  <si>
    <t>Spazio ExMac - Cultura e Turismo</t>
  </si>
  <si>
    <t>J69B25000200005</t>
  </si>
  <si>
    <t>L’operazione “Spazio ExMac – Cultura e Turismo” si propone come un intervento di rigenerazione urbana, culturale e turistica attraverso il recupero e la valorizzazione dell’Ex Macello comunale di Adrano, edificio storico in disuso e appena ristrutturato, situato nel cuore dell’Area Interna Val Simeto Etna. L’obiettivo dell’intervento è restituire centralità e funzionalità a un patrimonio architettonico identitario, trasformandolo in un hub culturale multifunzionale al servizio delle comunità locali e dei visitatori, coerentemente con i principi di sostenibilità, inclusione e innovazione.</t>
  </si>
  <si>
    <t>Eco-turismo delle radici</t>
  </si>
  <si>
    <t>J64J25000430005</t>
  </si>
  <si>
    <t>L’intervento “Eco-turismo delle radici” si propone di valorizzare il patrimonio naturalistico e identitario dell’Area Interna Val Simeto Etna attraverso un approccio ecoturistico innovativo centrato sul turismo delle radici. L’obiettivo è rinsaldare il legame tra i territori e le comunità emigranti originarie dei Comuni di Adrano, Biancavilla, Centuripe e Santa Maria di Licodia, attivando un dialogo intergenerazionale e interculturale tra chi è partito e chi è rimasto.</t>
  </si>
  <si>
    <t>riqualificazione di Piazza Dionigi il Vecchio</t>
  </si>
  <si>
    <t>J65I25000410002</t>
  </si>
  <si>
    <t>riqualificazione di Piazza Dionigi il Vecchio e valorizzaziione scavi d interesse archeologico</t>
  </si>
  <si>
    <t>Val Simeto più Efficiente</t>
  </si>
  <si>
    <t>J69I25001250005</t>
  </si>
  <si>
    <t xml:space="preserve">Attività di rafforzamento della  capacità programmatica e attuativa dell'AI Val Simeto </t>
  </si>
  <si>
    <t>Riqualificazione anfiteatro e realizzazione auditorium - Componente Servizi informatici e struttura</t>
  </si>
  <si>
    <t>Giardino Arabo</t>
  </si>
  <si>
    <t>J64C25000560005</t>
  </si>
  <si>
    <t>interventto di riqualificazione e prevenzioe dei rischi naturali dell'area di via san Leo denominata "Giardino Arabo"</t>
  </si>
  <si>
    <t>Capacitazione Amminstrativa dell'AI Val Simeto</t>
  </si>
  <si>
    <t>J69I25001260005</t>
  </si>
  <si>
    <t>Attività rivolta alla semplificazione e alla riduzione
dei tempi di attuazione degli interventi previsti dall'AI attraverso un azione di capacitazione amministrativa coerente con il PRIGA a livello regionale</t>
  </si>
  <si>
    <t>Catania</t>
  </si>
  <si>
    <t>Comune di Palagonia</t>
  </si>
  <si>
    <t>Comune di Scordia</t>
  </si>
  <si>
    <t>Comune di Militello in Val di Catania</t>
  </si>
  <si>
    <t>Comune di LERCARA FRIDDI</t>
  </si>
  <si>
    <t>Comune di GODRANO</t>
  </si>
  <si>
    <t>Comune di Bisacquino (capofila) e Campofiorito, Contessa Entellina, Giuliana, Roccamena, in covenzione</t>
  </si>
  <si>
    <t>Comune di Niscemi</t>
  </si>
  <si>
    <t>Comune di Gela</t>
  </si>
  <si>
    <t>Comune di Pollina</t>
  </si>
  <si>
    <t>Comune di Ali' Terme</t>
  </si>
  <si>
    <t>Comune di Longi - Aggregazione "Rocche del Crasto"</t>
  </si>
  <si>
    <t>Comune di Mirto - Aggregazione "Rocche del Crasto"</t>
  </si>
  <si>
    <t>Comune di San Marco d'Alunzio - Aggregazione "Rocche del Crasto"</t>
  </si>
  <si>
    <t>Comune di San Marco d'Alunzio (capofila) e Frazzanò - Aggregazione "Rocche del Crasto"</t>
  </si>
  <si>
    <t>Comune di San Salvatore di Fitalia - Aggregazione "Rocche del Crasto"</t>
  </si>
  <si>
    <t>Comune di San Cipirello</t>
  </si>
  <si>
    <t>Comune di San Giuseppe Jato</t>
  </si>
  <si>
    <t>Comune di Santa Cristina Gela</t>
  </si>
  <si>
    <t>Comune di Piana degli
Albanesi</t>
  </si>
  <si>
    <t>Comune di Monreale</t>
  </si>
  <si>
    <t>Comune di Giardinello</t>
  </si>
  <si>
    <t>Comune di Altofonte</t>
  </si>
  <si>
    <t>Comune di Sant’Alessio Siculo</t>
  </si>
  <si>
    <t>Comune di San Biagio Platani</t>
  </si>
  <si>
    <t>Comune di Bivona</t>
  </si>
  <si>
    <t>Comune di Alessandria della Rocca</t>
  </si>
  <si>
    <t>Comune di Cianciana</t>
  </si>
  <si>
    <t>Comune di Cattolica Eraclea</t>
  </si>
  <si>
    <t>Comune di Santo Stefano Quisquina</t>
  </si>
  <si>
    <t>Comune di Lucca Sicula</t>
  </si>
  <si>
    <t>Comune di Burgio</t>
  </si>
  <si>
    <t>Comune di Ribera</t>
  </si>
  <si>
    <t>Comune di Villafranca Sicula</t>
  </si>
  <si>
    <t>Comune di Montallegro</t>
  </si>
  <si>
    <t>Comune di Campobello di Mazara</t>
  </si>
  <si>
    <t>Comune di Marsala</t>
  </si>
  <si>
    <t>Comune di Castelvetrano</t>
  </si>
  <si>
    <t>Comune di Mazara del Vallo</t>
  </si>
  <si>
    <t>Comune di Petrosino</t>
  </si>
  <si>
    <t>Comune di Misiliscemi</t>
  </si>
  <si>
    <t>Comune di Trapani</t>
  </si>
  <si>
    <t>Comune di Buseto
Palizzolo</t>
  </si>
  <si>
    <t>Comune di Buseto Palizzolo</t>
  </si>
  <si>
    <t>Comune di Regalbuto</t>
  </si>
  <si>
    <t>Comune di Comune di Gagliano
C.to</t>
  </si>
  <si>
    <t>Comune di Nissoria</t>
  </si>
  <si>
    <t>Comune di Lercara Friddi</t>
  </si>
  <si>
    <t>Comune di Bisacquino-Contessa Entellina</t>
  </si>
  <si>
    <t>Comune di Gela Butera Nisecmi</t>
  </si>
  <si>
    <t>Comune di Aliminusa</t>
  </si>
  <si>
    <t>Comune di ITALA</t>
  </si>
  <si>
    <t>Comune di Comune di Ali'
Terme</t>
  </si>
  <si>
    <t>Comune di Alcara li Fusi</t>
  </si>
  <si>
    <t>Comune di Capri Leone</t>
  </si>
  <si>
    <t>Comune di Castel di Lucio</t>
  </si>
  <si>
    <t>Comune di Castell'Umberto</t>
  </si>
  <si>
    <t>Comune di Frazzanò</t>
  </si>
  <si>
    <t>Comune di Galati M.</t>
  </si>
  <si>
    <t>Comune di Longi</t>
  </si>
  <si>
    <t>Comune di Militello Rosmarino</t>
  </si>
  <si>
    <t>Comune di Mirto</t>
  </si>
  <si>
    <t>Comune di Motta d'Affermo</t>
  </si>
  <si>
    <t>Comune di Pettineo</t>
  </si>
  <si>
    <t>Comune di San Marco d'Alunzio</t>
  </si>
  <si>
    <t>Comune di San Salvatore di Fitalia</t>
  </si>
  <si>
    <t>Comune di Tusa</t>
  </si>
  <si>
    <t>Comune di Ucria</t>
  </si>
  <si>
    <t>Comune di Ventimiglia di Sicilia</t>
  </si>
  <si>
    <t>Comune di BIANCAVILLA</t>
  </si>
  <si>
    <t>Comune di CENTURIPE</t>
  </si>
  <si>
    <t>Comune di ADRANO</t>
  </si>
  <si>
    <t>Comune di ADRANO-BIANCAVILLA-CENTURIPE-SANTA MARIA DI LICODIA</t>
  </si>
  <si>
    <t>Comune di SANTA MARIA DI LICODIA</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</si>
</sst>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quot;_-;\-* #,##0.00\ &quot;€&quot;_-;_-* &quot;-&quot;??\ &quot;€&quot;_-;_-@_-"/>
    <numFmt numFmtId="43" formatCode="_-* #,##0.00\ _€_-;\-* #,##0.00\ _€_-;_-* &quot;-&quot;??\ _€_-;_-@_-"/>
    <numFmt numFmtId="164" formatCode="_-* #,##0.00_-;\-* #,##0.00_-;_-* \-??_-;_-@_-"/>
    <numFmt numFmtId="165" formatCode="_-[$€-2]\ * #,##0.00_-;\-[$€-2]\ * #,##0.00_-;_-[$€-2]\ * &quot;-&quot;??_-;_-@_-"/>
    <numFmt numFmtId="166" formatCode="d/m/yyyy"/>
    <numFmt numFmtId="167" formatCode="[$-410]General"/>
    <numFmt numFmtId="168" formatCode="#,##0.00&quot; €&quot;"/>
    <numFmt numFmtId="169" formatCode="#,##0.00\ &quot;€&quot;"/>
    <numFmt numFmtId="170" formatCode="&quot;€&quot;\ #,##0.00;[Red]\-&quot;€&quot;\ #,##0.00"/>
  </numFmts>
  <fonts count="18">
    <font>
      <sz val="11"/>
      <color theme="1"/>
      <name val="Calibri"/>
      <family val="2"/>
      <scheme val="minor"/>
    </font>
    <font>
      <sz val="11"/>
      <color theme="1"/>
      <name val="Calibri"/>
      <family val="2"/>
      <scheme val="minor"/>
    </font>
    <font>
      <sz val="11"/>
      <color rgb="FF000000"/>
      <name val="Calibri"/>
      <family val="2"/>
    </font>
    <font>
      <sz val="10"/>
      <name val="Arial"/>
      <family val="2"/>
    </font>
    <font>
      <sz val="11"/>
      <color rgb="FF000000"/>
      <name val="Calibri1"/>
      <charset val="1"/>
    </font>
    <font>
      <b/>
      <sz val="11"/>
      <name val="Calibri"/>
      <family val="2"/>
    </font>
    <font>
      <sz val="11"/>
      <name val="Calibri"/>
      <family val="2"/>
    </font>
    <font>
      <sz val="12"/>
      <color theme="1"/>
      <name val="Calibri"/>
      <family val="2"/>
      <scheme val="minor"/>
    </font>
    <font>
      <sz val="10"/>
      <color theme="1"/>
      <name val="Liberation Sans"/>
      <family val="2"/>
    </font>
    <font>
      <sz val="11"/>
      <name val="Calibri"/>
      <family val="2"/>
      <charset val="1"/>
    </font>
    <font>
      <sz val="11"/>
      <color rgb="FF000000"/>
      <name val="Calibri"/>
      <family val="2"/>
      <charset val="1"/>
    </font>
    <font>
      <sz val="11"/>
      <color theme="1"/>
      <name val="Calibri"/>
      <family val="2"/>
      <charset val="1"/>
    </font>
    <font>
      <sz val="10"/>
      <name val="Arial"/>
      <family val="2"/>
      <charset val="1"/>
    </font>
    <font>
      <sz val="11"/>
      <name val="Calibri"/>
      <family val="2"/>
      <scheme val="minor"/>
    </font>
    <font>
      <b/>
      <sz val="20"/>
      <name val="Calibri"/>
      <family val="2"/>
    </font>
    <font>
      <sz val="11"/>
      <name val="Calibri"/>
    </font>
    <font>
      <b/>
      <sz val="20"/>
      <color rgb="FF000000"/>
      <name val="Calibri"/>
    </font>
    <font>
      <b/>
      <i/>
      <sz val="20"/>
      <color rgb="FF000000"/>
      <name val="Calibri"/>
    </font>
  </fonts>
  <fills count="3">
    <fill>
      <patternFill patternType="none"/>
    </fill>
    <fill>
      <patternFill patternType="gray125"/>
    </fill>
    <fill>
      <patternFill patternType="solid">
        <fgColor theme="4" tint="0.39997558519241921"/>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ck">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n">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style="thin">
        <color rgb="FF000000"/>
      </right>
      <top style="thick">
        <color rgb="FF000000"/>
      </top>
      <bottom style="medium">
        <color indexed="64"/>
      </bottom>
      <diagonal/>
    </border>
    <border>
      <left style="thin">
        <color rgb="FF000000"/>
      </left>
      <right style="thin">
        <color rgb="FF000000"/>
      </right>
      <top style="thick">
        <color rgb="FF000000"/>
      </top>
      <bottom style="medium">
        <color indexed="64"/>
      </bottom>
      <diagonal/>
    </border>
    <border>
      <left style="thin">
        <color rgb="FF000000"/>
      </left>
      <right style="thick">
        <color rgb="FF000000"/>
      </right>
      <top style="thick">
        <color rgb="FF000000"/>
      </top>
      <bottom style="medium">
        <color indexed="64"/>
      </bottom>
      <diagonal/>
    </border>
    <border>
      <left style="thick">
        <color rgb="FF000000"/>
      </left>
      <right style="thin">
        <color rgb="FF000000"/>
      </right>
      <top style="thin">
        <color rgb="FF000000"/>
      </top>
      <bottom/>
      <diagonal/>
    </border>
    <border>
      <left style="thin">
        <color rgb="FF000000"/>
      </left>
      <right style="thick">
        <color rgb="FF000000"/>
      </right>
      <top style="thin">
        <color rgb="FF000000"/>
      </top>
      <bottom/>
      <diagonal/>
    </border>
  </borders>
  <cellStyleXfs count="22">
    <xf numFmtId="0" fontId="0" fillId="0" borderId="0"/>
    <xf numFmtId="0" fontId="2" fillId="0" borderId="0"/>
    <xf numFmtId="0" fontId="3" fillId="0" borderId="0"/>
    <xf numFmtId="0" fontId="4" fillId="0" borderId="0" applyBorder="0" applyProtection="0"/>
    <xf numFmtId="164" fontId="2" fillId="0" borderId="0" applyBorder="0" applyProtection="0"/>
    <xf numFmtId="44" fontId="1" fillId="0" borderId="0" applyFont="0" applyFill="0" applyBorder="0" applyAlignment="0" applyProtection="0"/>
    <xf numFmtId="44" fontId="7" fillId="0" borderId="0" applyFont="0" applyFill="0" applyBorder="0" applyAlignment="0" applyProtection="0"/>
    <xf numFmtId="9" fontId="8" fillId="0" borderId="0"/>
    <xf numFmtId="43" fontId="1" fillId="0" borderId="0" applyFont="0" applyFill="0" applyBorder="0" applyAlignment="0" applyProtection="0"/>
    <xf numFmtId="167" fontId="9" fillId="0" borderId="0"/>
    <xf numFmtId="44" fontId="1" fillId="0" borderId="0" applyFont="0" applyFill="0" applyBorder="0" applyAlignment="0" applyProtection="0"/>
    <xf numFmtId="44" fontId="7" fillId="0" borderId="0" applyFont="0" applyFill="0" applyBorder="0" applyAlignment="0" applyProtection="0"/>
    <xf numFmtId="43" fontId="1" fillId="0" borderId="0" applyFont="0" applyFill="0" applyBorder="0" applyAlignment="0" applyProtection="0"/>
    <xf numFmtId="0" fontId="11" fillId="0" borderId="0"/>
    <xf numFmtId="164" fontId="10" fillId="0" borderId="0" applyBorder="0" applyProtection="0"/>
    <xf numFmtId="0" fontId="12" fillId="0" borderId="0"/>
    <xf numFmtId="0" fontId="10" fillId="0" borderId="0"/>
    <xf numFmtId="44" fontId="1"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 fillId="0" borderId="0" applyFont="0" applyFill="0" applyBorder="0" applyAlignment="0" applyProtection="0"/>
  </cellStyleXfs>
  <cellXfs count="95">
    <xf numFmtId="0" fontId="0" fillId="0" borderId="0" xfId="0"/>
    <xf numFmtId="0" fontId="6" fillId="0" borderId="0" xfId="0" applyFont="1" applyAlignment="1">
      <alignment vertical="top"/>
    </xf>
    <xf numFmtId="0" fontId="6" fillId="0" borderId="0" xfId="0" applyFont="1" applyAlignment="1">
      <alignment horizontal="center" vertical="top"/>
    </xf>
    <xf numFmtId="0" fontId="6" fillId="0" borderId="0" xfId="0" applyFont="1" applyAlignment="1">
      <alignment vertical="top" wrapText="1"/>
    </xf>
    <xf numFmtId="0" fontId="6" fillId="0" borderId="0" xfId="0" applyFont="1" applyAlignment="1">
      <alignment vertical="center"/>
    </xf>
    <xf numFmtId="0" fontId="6" fillId="0" borderId="0" xfId="0" applyFont="1" applyAlignment="1">
      <alignment horizontal="center" vertical="top"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3" fillId="0" borderId="1" xfId="1" applyFont="1" applyBorder="1" applyAlignment="1">
      <alignment vertical="center" wrapText="1"/>
    </xf>
    <xf numFmtId="0" fontId="6" fillId="0" borderId="1" xfId="0" quotePrefix="1" applyFont="1" applyBorder="1" applyAlignment="1">
      <alignment vertical="center" wrapText="1"/>
    </xf>
    <xf numFmtId="0" fontId="13" fillId="0" borderId="1" xfId="0" applyFont="1" applyBorder="1" applyAlignment="1">
      <alignment vertical="center" wrapText="1"/>
    </xf>
    <xf numFmtId="0" fontId="6" fillId="0" borderId="1" xfId="1" applyFont="1" applyBorder="1" applyAlignment="1">
      <alignment vertical="center" wrapText="1"/>
    </xf>
    <xf numFmtId="0" fontId="6" fillId="0" borderId="1" xfId="2" applyFont="1" applyBorder="1" applyAlignment="1">
      <alignment vertical="center" wrapText="1"/>
    </xf>
    <xf numFmtId="167" fontId="6" fillId="0" borderId="1" xfId="9" applyFont="1" applyBorder="1" applyAlignment="1">
      <alignment vertical="center" wrapText="1"/>
    </xf>
    <xf numFmtId="4" fontId="6" fillId="0" borderId="1" xfId="0" applyNumberFormat="1" applyFont="1" applyBorder="1" applyAlignment="1">
      <alignment vertical="center" wrapText="1"/>
    </xf>
    <xf numFmtId="49" fontId="6" fillId="0" borderId="1" xfId="0" applyNumberFormat="1" applyFont="1" applyBorder="1" applyAlignment="1">
      <alignment vertical="center" wrapText="1"/>
    </xf>
    <xf numFmtId="0" fontId="13" fillId="0" borderId="1" xfId="0" quotePrefix="1" applyFont="1" applyBorder="1" applyAlignment="1">
      <alignment vertical="center" wrapText="1"/>
    </xf>
    <xf numFmtId="168" fontId="6" fillId="0" borderId="1" xfId="0" applyNumberFormat="1" applyFont="1" applyBorder="1" applyAlignment="1">
      <alignment vertical="center" wrapText="1"/>
    </xf>
    <xf numFmtId="0" fontId="6" fillId="0" borderId="2" xfId="0" applyFont="1" applyBorder="1" applyAlignment="1">
      <alignment vertical="center" wrapText="1"/>
    </xf>
    <xf numFmtId="0" fontId="6" fillId="0" borderId="6" xfId="0" applyFont="1" applyBorder="1" applyAlignment="1">
      <alignment vertical="center" wrapText="1"/>
    </xf>
    <xf numFmtId="0" fontId="13" fillId="0" borderId="6" xfId="0" applyFont="1" applyBorder="1" applyAlignment="1">
      <alignment vertical="center" wrapText="1"/>
    </xf>
    <xf numFmtId="167" fontId="6" fillId="0" borderId="6" xfId="9" applyFont="1" applyBorder="1" applyAlignment="1">
      <alignment vertical="center" wrapText="1"/>
    </xf>
    <xf numFmtId="4" fontId="6" fillId="0" borderId="6" xfId="0" applyNumberFormat="1" applyFont="1" applyBorder="1" applyAlignment="1">
      <alignment vertical="center" wrapText="1"/>
    </xf>
    <xf numFmtId="169" fontId="6" fillId="0" borderId="6" xfId="5" applyNumberFormat="1" applyFont="1" applyFill="1" applyBorder="1" applyAlignment="1">
      <alignment vertical="center" wrapText="1"/>
    </xf>
    <xf numFmtId="0" fontId="6" fillId="0" borderId="6" xfId="2" applyFont="1" applyBorder="1" applyAlignment="1">
      <alignment vertical="center" wrapText="1"/>
    </xf>
    <xf numFmtId="0" fontId="13" fillId="0" borderId="2" xfId="1" applyFont="1" applyBorder="1" applyAlignment="1">
      <alignment vertical="center" wrapText="1"/>
    </xf>
    <xf numFmtId="0" fontId="6" fillId="0" borderId="15" xfId="0" applyFont="1" applyBorder="1" applyAlignment="1">
      <alignment vertical="center" wrapText="1"/>
    </xf>
    <xf numFmtId="0" fontId="6" fillId="0" borderId="3" xfId="0" applyFont="1" applyBorder="1" applyAlignment="1">
      <alignment vertical="center" wrapText="1"/>
    </xf>
    <xf numFmtId="0" fontId="13" fillId="0" borderId="3" xfId="1" applyFont="1" applyBorder="1" applyAlignment="1">
      <alignment vertical="center" wrapText="1"/>
    </xf>
    <xf numFmtId="0" fontId="6" fillId="0" borderId="7" xfId="0" applyFont="1" applyBorder="1" applyAlignment="1">
      <alignment vertical="center" wrapText="1"/>
    </xf>
    <xf numFmtId="0" fontId="5" fillId="2" borderId="9"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0" xfId="0" applyFont="1" applyAlignment="1">
      <alignment horizontal="center" vertical="center"/>
    </xf>
    <xf numFmtId="0" fontId="6" fillId="0" borderId="4" xfId="0" applyFont="1" applyBorder="1" applyAlignment="1">
      <alignment horizontal="center" vertical="center" wrapText="1"/>
    </xf>
    <xf numFmtId="0" fontId="13" fillId="0" borderId="1" xfId="1" applyFont="1" applyBorder="1" applyAlignment="1">
      <alignment horizontal="center" vertical="center" wrapText="1"/>
    </xf>
    <xf numFmtId="0" fontId="6" fillId="0" borderId="1" xfId="1" applyFont="1" applyBorder="1" applyAlignment="1">
      <alignment horizontal="center" vertical="center" wrapText="1"/>
    </xf>
    <xf numFmtId="4" fontId="6" fillId="0" borderId="1" xfId="0" applyNumberFormat="1" applyFont="1" applyBorder="1" applyAlignment="1">
      <alignment horizontal="center" vertical="center" wrapText="1"/>
    </xf>
    <xf numFmtId="0" fontId="6" fillId="0" borderId="1" xfId="2" applyFont="1" applyBorder="1" applyAlignment="1">
      <alignment horizontal="center" vertical="center" wrapText="1"/>
    </xf>
    <xf numFmtId="1" fontId="6" fillId="0" borderId="1"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170" fontId="6" fillId="0" borderId="1" xfId="0" applyNumberFormat="1" applyFont="1" applyBorder="1" applyAlignment="1">
      <alignment horizontal="center" vertical="center" wrapText="1"/>
    </xf>
    <xf numFmtId="4" fontId="6" fillId="0" borderId="1" xfId="6" applyNumberFormat="1" applyFont="1" applyFill="1" applyBorder="1" applyAlignment="1">
      <alignment horizontal="center" vertical="center" wrapText="1"/>
    </xf>
    <xf numFmtId="165" fontId="6" fillId="0" borderId="1" xfId="5" applyNumberFormat="1" applyFont="1" applyFill="1" applyBorder="1" applyAlignment="1">
      <alignment horizontal="center" vertical="center" wrapText="1"/>
    </xf>
    <xf numFmtId="44" fontId="6" fillId="0" borderId="1" xfId="5" applyFont="1" applyFill="1" applyBorder="1" applyAlignment="1">
      <alignment horizontal="center" vertical="center" wrapText="1"/>
    </xf>
    <xf numFmtId="14" fontId="6" fillId="0" borderId="1" xfId="0" applyNumberFormat="1" applyFont="1" applyBorder="1" applyAlignment="1">
      <alignment horizontal="center" vertical="center" wrapText="1"/>
    </xf>
    <xf numFmtId="14" fontId="13" fillId="0" borderId="1" xfId="1" applyNumberFormat="1" applyFont="1" applyBorder="1" applyAlignment="1">
      <alignment horizontal="center" vertical="center" wrapText="1"/>
    </xf>
    <xf numFmtId="14" fontId="6" fillId="0" borderId="1" xfId="1" applyNumberFormat="1" applyFont="1" applyBorder="1" applyAlignment="1">
      <alignment horizontal="center" vertical="center" wrapText="1"/>
    </xf>
    <xf numFmtId="17" fontId="6" fillId="0" borderId="1"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4" fontId="6" fillId="0" borderId="2" xfId="0" applyNumberFormat="1" applyFont="1" applyBorder="1" applyAlignment="1">
      <alignment horizontal="center" vertical="center" wrapText="1"/>
    </xf>
    <xf numFmtId="14" fontId="6" fillId="0" borderId="3" xfId="0" applyNumberFormat="1" applyFont="1" applyBorder="1" applyAlignment="1">
      <alignment horizontal="center" vertical="center" wrapText="1"/>
    </xf>
    <xf numFmtId="166" fontId="6" fillId="0" borderId="2" xfId="0" applyNumberFormat="1" applyFont="1" applyBorder="1" applyAlignment="1">
      <alignment horizontal="center" vertical="center" wrapText="1"/>
    </xf>
    <xf numFmtId="166" fontId="6" fillId="0" borderId="3" xfId="0" applyNumberFormat="1" applyFont="1" applyBorder="1" applyAlignment="1">
      <alignment horizontal="center" vertical="center" wrapText="1"/>
    </xf>
    <xf numFmtId="170" fontId="6" fillId="0" borderId="2" xfId="0" applyNumberFormat="1" applyFont="1" applyBorder="1" applyAlignment="1">
      <alignment horizontal="center" vertical="center" wrapText="1"/>
    </xf>
    <xf numFmtId="170" fontId="6" fillId="0" borderId="3" xfId="0" applyNumberFormat="1" applyFont="1" applyBorder="1" applyAlignment="1">
      <alignment horizontal="center" vertical="center" wrapText="1"/>
    </xf>
    <xf numFmtId="10" fontId="6" fillId="0" borderId="1" xfId="0" applyNumberFormat="1" applyFont="1" applyBorder="1" applyAlignment="1">
      <alignment horizontal="center" vertical="center" wrapText="1"/>
    </xf>
    <xf numFmtId="10" fontId="6" fillId="0" borderId="2" xfId="0" applyNumberFormat="1" applyFont="1" applyBorder="1" applyAlignment="1">
      <alignment horizontal="center" vertical="center" wrapText="1"/>
    </xf>
    <xf numFmtId="10" fontId="6" fillId="0" borderId="3"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13" fillId="0" borderId="1" xfId="1" applyNumberFormat="1" applyFont="1" applyBorder="1" applyAlignment="1">
      <alignment horizontal="center" vertical="center" wrapText="1"/>
    </xf>
    <xf numFmtId="49" fontId="6" fillId="0" borderId="1" xfId="1" applyNumberFormat="1" applyFont="1" applyBorder="1" applyAlignment="1">
      <alignment horizontal="center" vertical="center" wrapText="1"/>
    </xf>
    <xf numFmtId="167" fontId="6" fillId="0" borderId="1" xfId="9" applyFont="1" applyBorder="1" applyAlignment="1">
      <alignment horizontal="center" vertical="center" wrapText="1"/>
    </xf>
    <xf numFmtId="168" fontId="6" fillId="0" borderId="1" xfId="0" applyNumberFormat="1" applyFont="1" applyBorder="1" applyAlignment="1">
      <alignment horizontal="center" vertical="center" wrapText="1"/>
    </xf>
    <xf numFmtId="169" fontId="6" fillId="0" borderId="1" xfId="0" applyNumberFormat="1" applyFont="1" applyBorder="1" applyAlignment="1">
      <alignment horizontal="center" vertical="center" wrapText="1"/>
    </xf>
    <xf numFmtId="168" fontId="13" fillId="0" borderId="1" xfId="1" applyNumberFormat="1" applyFont="1" applyBorder="1" applyAlignment="1">
      <alignment horizontal="center" vertical="center" wrapText="1"/>
    </xf>
    <xf numFmtId="0" fontId="15" fillId="0" borderId="1" xfId="0" applyFont="1" applyBorder="1" applyAlignment="1">
      <alignment horizontal="center" vertical="center" wrapText="1"/>
    </xf>
    <xf numFmtId="49" fontId="6" fillId="0" borderId="2" xfId="0" applyNumberFormat="1" applyFont="1" applyBorder="1" applyAlignment="1">
      <alignment horizontal="center" vertical="center" wrapText="1"/>
    </xf>
    <xf numFmtId="0" fontId="15"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6" fillId="0" borderId="1" xfId="0" applyFont="1" applyBorder="1" applyAlignment="1">
      <alignment horizontal="left" vertical="center" wrapText="1"/>
    </xf>
    <xf numFmtId="0" fontId="13" fillId="0" borderId="1" xfId="1" applyFont="1" applyBorder="1" applyAlignment="1">
      <alignment horizontal="left" vertical="center" wrapText="1"/>
    </xf>
    <xf numFmtId="0" fontId="6" fillId="0" borderId="1" xfId="2" applyFont="1" applyBorder="1" applyAlignment="1">
      <alignment horizontal="left" vertical="center" wrapText="1"/>
    </xf>
    <xf numFmtId="0" fontId="6" fillId="0" borderId="1" xfId="1" applyFont="1" applyBorder="1" applyAlignment="1">
      <alignment horizontal="left" vertical="center" wrapText="1"/>
    </xf>
    <xf numFmtId="167" fontId="6" fillId="0" borderId="1" xfId="0" applyNumberFormat="1"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0" xfId="0" applyFont="1" applyAlignment="1">
      <alignment horizontal="left" vertical="top"/>
    </xf>
    <xf numFmtId="0" fontId="16"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2" xfId="0" applyFont="1" applyBorder="1" applyAlignment="1">
      <alignment vertical="center" wrapText="1"/>
    </xf>
    <xf numFmtId="44" fontId="14" fillId="0" borderId="12" xfId="0" applyNumberFormat="1" applyFont="1" applyBorder="1" applyAlignment="1">
      <alignment horizontal="center" vertical="center" wrapText="1"/>
    </xf>
    <xf numFmtId="0" fontId="14" fillId="0" borderId="13" xfId="0" applyFont="1" applyBorder="1" applyAlignment="1">
      <alignment horizontal="center" vertical="center" wrapText="1"/>
    </xf>
    <xf numFmtId="4" fontId="5" fillId="2" borderId="9" xfId="0" applyNumberFormat="1" applyFont="1" applyFill="1" applyBorder="1" applyAlignment="1">
      <alignment horizontal="center" vertical="center" wrapText="1"/>
    </xf>
    <xf numFmtId="4" fontId="13" fillId="0" borderId="1" xfId="1" applyNumberFormat="1" applyFont="1" applyBorder="1" applyAlignment="1">
      <alignment vertical="center" wrapText="1"/>
    </xf>
    <xf numFmtId="4" fontId="6" fillId="0" borderId="1" xfId="9" applyNumberFormat="1" applyFont="1" applyBorder="1" applyAlignment="1">
      <alignment vertical="center" wrapText="1"/>
    </xf>
    <xf numFmtId="4" fontId="6" fillId="0" borderId="1" xfId="8" applyNumberFormat="1" applyFont="1" applyFill="1" applyBorder="1" applyAlignment="1">
      <alignment vertical="center" wrapText="1"/>
    </xf>
    <xf numFmtId="4" fontId="6" fillId="0" borderId="1" xfId="5" applyNumberFormat="1" applyFont="1" applyFill="1" applyBorder="1" applyAlignment="1">
      <alignment vertical="center" wrapText="1"/>
    </xf>
    <xf numFmtId="4" fontId="6" fillId="0" borderId="1" xfId="1" applyNumberFormat="1" applyFont="1" applyBorder="1" applyAlignment="1">
      <alignment vertical="center" wrapText="1"/>
    </xf>
    <xf numFmtId="4" fontId="6" fillId="0" borderId="2" xfId="5" applyNumberFormat="1" applyFont="1" applyFill="1" applyBorder="1" applyAlignment="1">
      <alignment vertical="center" wrapText="1"/>
    </xf>
    <xf numFmtId="4" fontId="6" fillId="0" borderId="3" xfId="5" applyNumberFormat="1" applyFont="1" applyFill="1" applyBorder="1" applyAlignment="1">
      <alignment vertical="center" wrapText="1"/>
    </xf>
    <xf numFmtId="4" fontId="6" fillId="0" borderId="0" xfId="0" applyNumberFormat="1" applyFont="1" applyAlignment="1">
      <alignment horizontal="center" vertical="top"/>
    </xf>
  </cellXfs>
  <cellStyles count="22">
    <cellStyle name="Default 1" xfId="3"/>
    <cellStyle name="Excel Built-in Normal" xfId="9"/>
    <cellStyle name="Excel Built-in Percent" xfId="7"/>
    <cellStyle name="Migliaia" xfId="8" builtinId="3"/>
    <cellStyle name="Migliaia 2" xfId="12"/>
    <cellStyle name="Migliaia 2 2" xfId="4"/>
    <cellStyle name="Migliaia 2 2 2" xfId="14"/>
    <cellStyle name="Normale" xfId="0" builtinId="0"/>
    <cellStyle name="Normale 2" xfId="2"/>
    <cellStyle name="Normale 2 2" xfId="15"/>
    <cellStyle name="Normale 3" xfId="13"/>
    <cellStyle name="Normale 5" xfId="1"/>
    <cellStyle name="Normale 5 2" xfId="16"/>
    <cellStyle name="Valuta" xfId="5" builtinId="4"/>
    <cellStyle name="Valuta 2" xfId="6"/>
    <cellStyle name="Valuta 2 2" xfId="11"/>
    <cellStyle name="Valuta 2 2 2" xfId="21"/>
    <cellStyle name="Valuta 2 3" xfId="18"/>
    <cellStyle name="Valuta 3" xfId="10"/>
    <cellStyle name="Valuta 3 2" xfId="20"/>
    <cellStyle name="Valuta 4" xfId="17"/>
    <cellStyle name="Valuta 5" xfId="19"/>
  </cellStyles>
  <dxfs count="7">
    <dxf>
      <fill>
        <patternFill patternType="solid">
          <fgColor rgb="FFDDEBF7"/>
          <bgColor rgb="FFDDEBF7"/>
        </patternFill>
      </fill>
    </dxf>
    <dxf>
      <fill>
        <patternFill patternType="solid">
          <fgColor rgb="FFDDEBF7"/>
          <bgColor rgb="FFDDEBF7"/>
        </patternFill>
      </fill>
    </dxf>
    <dxf>
      <font>
        <b/>
        <color rgb="FF000000"/>
      </font>
    </dxf>
    <dxf>
      <font>
        <b/>
        <color rgb="FF000000"/>
      </font>
    </dxf>
    <dxf>
      <font>
        <b/>
        <color rgb="FF000000"/>
      </font>
      <border>
        <top style="double">
          <color rgb="FF5B9BD5"/>
        </top>
      </border>
    </dxf>
    <dxf>
      <font>
        <b/>
        <color rgb="FF000000"/>
      </font>
      <border>
        <bottom style="medium">
          <color rgb="FF5B9BD5"/>
        </bottom>
      </border>
    </dxf>
    <dxf>
      <font>
        <color rgb="FF000000"/>
      </font>
      <border>
        <left style="thin">
          <color rgb="FF5B9BD5"/>
        </left>
        <right style="thin">
          <color rgb="FF5B9BD5"/>
        </right>
        <top style="thin">
          <color rgb="FF5B9BD5"/>
        </top>
        <bottom style="thin">
          <color rgb="FF5B9BD5"/>
        </bottom>
        <vertical style="thin">
          <color rgb="FF5B9BD5"/>
        </vertical>
        <horizontal style="thin">
          <color rgb="FF5B9BD5"/>
        </horizontal>
      </border>
    </dxf>
  </dxfs>
  <tableStyles count="1" defaultTableStyle="TableStyleMedium2" defaultPivotStyle="PivotStyleLight16">
    <tableStyle name="TableStyleLight16 2"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80E06A"/>
      <color rgb="FF00D25F"/>
      <color rgb="FF00C057"/>
      <color rgb="FF7AF68F"/>
      <color rgb="FF45C51D"/>
      <color rgb="FF0E930B"/>
      <color rgb="FF13A907"/>
      <color rgb="FFF0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2"/>
  <sheetViews>
    <sheetView tabSelected="1" topLeftCell="C1" zoomScale="60" zoomScaleNormal="60" zoomScaleSheetLayoutView="34" workbookViewId="0">
      <pane ySplit="2" topLeftCell="A478" activePane="bottomLeft" state="frozen"/>
      <selection activeCell="U1" sqref="U1"/>
      <selection pane="bottomLeft" activeCell="J2" sqref="J1:J1048576"/>
    </sheetView>
  </sheetViews>
  <sheetFormatPr defaultColWidth="9.140625" defaultRowHeight="15" customHeight="1"/>
  <cols>
    <col min="1" max="1" width="22.28515625" style="2" customWidth="1"/>
    <col min="2" max="2" width="22.7109375" style="2" customWidth="1"/>
    <col min="3" max="3" width="23" style="2" customWidth="1"/>
    <col min="4" max="4" width="18.85546875" style="2" customWidth="1"/>
    <col min="5" max="5" width="33.7109375" style="80" customWidth="1"/>
    <col min="6" max="6" width="23" style="2" customWidth="1"/>
    <col min="7" max="7" width="57.7109375" style="2" customWidth="1"/>
    <col min="8" max="8" width="15.85546875" style="2" customWidth="1"/>
    <col min="9" max="9" width="17" style="2" customWidth="1"/>
    <col min="10" max="10" width="19.140625" style="94" customWidth="1"/>
    <col min="11" max="11" width="14.5703125" style="2" customWidth="1"/>
    <col min="12" max="12" width="28.28515625" style="1" customWidth="1"/>
    <col min="13" max="13" width="14.7109375" style="2" customWidth="1"/>
    <col min="14" max="14" width="12.28515625" style="2" customWidth="1"/>
    <col min="15" max="15" width="15.28515625" style="2" customWidth="1"/>
    <col min="16" max="16" width="20" style="2" customWidth="1"/>
    <col min="17" max="17" width="11.85546875" style="2" customWidth="1"/>
    <col min="18" max="18" width="35.7109375" style="3" customWidth="1"/>
    <col min="19" max="19" width="33.140625" style="2" customWidth="1"/>
    <col min="20" max="20" width="18.85546875" style="5" customWidth="1"/>
    <col min="21" max="16360" width="9.140625" style="1"/>
    <col min="16361" max="16361" width="9.140625" style="1" bestFit="1" customWidth="1"/>
    <col min="16362" max="16384" width="9.140625" style="1"/>
  </cols>
  <sheetData>
    <row r="1" spans="1:20" ht="74.45" customHeight="1" thickTop="1" thickBot="1">
      <c r="A1" s="81" t="s">
        <v>0</v>
      </c>
      <c r="B1" s="82"/>
      <c r="C1" s="82"/>
      <c r="D1" s="82"/>
      <c r="E1" s="82"/>
      <c r="F1" s="83"/>
      <c r="G1" s="82"/>
      <c r="H1" s="82"/>
      <c r="I1" s="82"/>
      <c r="J1" s="84"/>
      <c r="K1" s="82"/>
      <c r="L1" s="82"/>
      <c r="M1" s="82"/>
      <c r="N1" s="82"/>
      <c r="O1" s="82"/>
      <c r="P1" s="82"/>
      <c r="Q1" s="82"/>
      <c r="R1" s="82"/>
      <c r="S1" s="82"/>
      <c r="T1" s="85"/>
    </row>
    <row r="2" spans="1:20" s="35" customFormat="1" ht="147.75" customHeight="1">
      <c r="A2" s="33" t="s">
        <v>1</v>
      </c>
      <c r="B2" s="30" t="s">
        <v>2</v>
      </c>
      <c r="C2" s="30" t="s">
        <v>3</v>
      </c>
      <c r="D2" s="30" t="s">
        <v>4</v>
      </c>
      <c r="E2" s="30" t="s">
        <v>5</v>
      </c>
      <c r="F2" s="30" t="s">
        <v>6</v>
      </c>
      <c r="G2" s="30" t="s">
        <v>7</v>
      </c>
      <c r="H2" s="30" t="s">
        <v>8</v>
      </c>
      <c r="I2" s="30" t="s">
        <v>9</v>
      </c>
      <c r="J2" s="86" t="s">
        <v>10</v>
      </c>
      <c r="K2" s="30" t="s">
        <v>11</v>
      </c>
      <c r="L2" s="30" t="s">
        <v>12</v>
      </c>
      <c r="M2" s="30" t="s">
        <v>13</v>
      </c>
      <c r="N2" s="30" t="s">
        <v>14</v>
      </c>
      <c r="O2" s="30" t="s">
        <v>15</v>
      </c>
      <c r="P2" s="30" t="s">
        <v>16</v>
      </c>
      <c r="Q2" s="30" t="s">
        <v>17</v>
      </c>
      <c r="R2" s="30" t="s">
        <v>18</v>
      </c>
      <c r="S2" s="30" t="s">
        <v>19</v>
      </c>
      <c r="T2" s="34" t="s">
        <v>20</v>
      </c>
    </row>
    <row r="3" spans="1:20" s="4" customFormat="1" ht="130.5" customHeight="1">
      <c r="A3" s="36" t="s">
        <v>21</v>
      </c>
      <c r="B3" s="7" t="s">
        <v>22</v>
      </c>
      <c r="C3" s="7" t="s">
        <v>23</v>
      </c>
      <c r="D3" s="7"/>
      <c r="E3" s="73" t="s">
        <v>24</v>
      </c>
      <c r="F3" s="7" t="s">
        <v>25</v>
      </c>
      <c r="G3" s="6" t="s">
        <v>26</v>
      </c>
      <c r="H3" s="48">
        <v>46204</v>
      </c>
      <c r="I3" s="48">
        <v>46842</v>
      </c>
      <c r="J3" s="14">
        <v>989149</v>
      </c>
      <c r="K3" s="44" t="s">
        <v>27</v>
      </c>
      <c r="L3" s="6" t="s">
        <v>28</v>
      </c>
      <c r="M3" s="59">
        <v>0.66339999999999999</v>
      </c>
      <c r="N3" s="7" t="s">
        <v>29</v>
      </c>
      <c r="O3" s="7" t="s">
        <v>2097</v>
      </c>
      <c r="P3" s="7" t="s">
        <v>23</v>
      </c>
      <c r="Q3" s="62">
        <v>95041</v>
      </c>
      <c r="R3" s="6" t="s">
        <v>30</v>
      </c>
      <c r="S3" s="6"/>
      <c r="T3" s="19"/>
    </row>
    <row r="4" spans="1:20" s="4" customFormat="1" ht="130.5" customHeight="1">
      <c r="A4" s="36" t="s">
        <v>21</v>
      </c>
      <c r="B4" s="7" t="s">
        <v>22</v>
      </c>
      <c r="C4" s="37" t="s">
        <v>23</v>
      </c>
      <c r="D4" s="37"/>
      <c r="E4" s="74" t="s">
        <v>31</v>
      </c>
      <c r="F4" s="37" t="s">
        <v>32</v>
      </c>
      <c r="G4" s="8" t="s">
        <v>33</v>
      </c>
      <c r="H4" s="49">
        <v>46174</v>
      </c>
      <c r="I4" s="49">
        <v>46640</v>
      </c>
      <c r="J4" s="87">
        <v>2500000</v>
      </c>
      <c r="K4" s="44" t="s">
        <v>27</v>
      </c>
      <c r="L4" s="6" t="s">
        <v>28</v>
      </c>
      <c r="M4" s="59">
        <v>0.66339999999999999</v>
      </c>
      <c r="N4" s="7" t="s">
        <v>29</v>
      </c>
      <c r="O4" s="7" t="s">
        <v>2097</v>
      </c>
      <c r="P4" s="7" t="s">
        <v>23</v>
      </c>
      <c r="Q4" s="62">
        <v>95041</v>
      </c>
      <c r="R4" s="9" t="s">
        <v>34</v>
      </c>
      <c r="S4" s="8"/>
      <c r="T4" s="20"/>
    </row>
    <row r="5" spans="1:20" s="4" customFormat="1" ht="130.5" customHeight="1">
      <c r="A5" s="36" t="s">
        <v>21</v>
      </c>
      <c r="B5" s="7" t="s">
        <v>35</v>
      </c>
      <c r="C5" s="37" t="s">
        <v>23</v>
      </c>
      <c r="D5" s="37"/>
      <c r="E5" s="74" t="s">
        <v>36</v>
      </c>
      <c r="F5" s="7" t="s">
        <v>37</v>
      </c>
      <c r="G5" s="8" t="s">
        <v>38</v>
      </c>
      <c r="H5" s="49">
        <v>46174</v>
      </c>
      <c r="I5" s="49">
        <v>46934</v>
      </c>
      <c r="J5" s="87">
        <v>1200000</v>
      </c>
      <c r="K5" s="44" t="s">
        <v>27</v>
      </c>
      <c r="L5" s="6" t="s">
        <v>39</v>
      </c>
      <c r="M5" s="59">
        <v>0.66339999999999999</v>
      </c>
      <c r="N5" s="7" t="s">
        <v>29</v>
      </c>
      <c r="O5" s="7" t="s">
        <v>2097</v>
      </c>
      <c r="P5" s="7" t="s">
        <v>23</v>
      </c>
      <c r="Q5" s="62">
        <v>95041</v>
      </c>
      <c r="R5" s="9" t="s">
        <v>40</v>
      </c>
      <c r="S5" s="8"/>
      <c r="T5" s="20"/>
    </row>
    <row r="6" spans="1:20" s="4" customFormat="1" ht="130.5" customHeight="1">
      <c r="A6" s="36" t="s">
        <v>21</v>
      </c>
      <c r="B6" s="7" t="s">
        <v>35</v>
      </c>
      <c r="C6" s="37" t="s">
        <v>23</v>
      </c>
      <c r="D6" s="37"/>
      <c r="E6" s="74" t="s">
        <v>41</v>
      </c>
      <c r="F6" s="7" t="s">
        <v>42</v>
      </c>
      <c r="G6" s="8" t="s">
        <v>43</v>
      </c>
      <c r="H6" s="49">
        <v>46266</v>
      </c>
      <c r="I6" s="49">
        <v>46747</v>
      </c>
      <c r="J6" s="87">
        <v>646051.80000000005</v>
      </c>
      <c r="K6" s="44" t="s">
        <v>27</v>
      </c>
      <c r="L6" s="6" t="s">
        <v>39</v>
      </c>
      <c r="M6" s="59">
        <v>0.66339999999999999</v>
      </c>
      <c r="N6" s="7" t="s">
        <v>29</v>
      </c>
      <c r="O6" s="7" t="s">
        <v>2097</v>
      </c>
      <c r="P6" s="7" t="s">
        <v>23</v>
      </c>
      <c r="Q6" s="62">
        <v>95041</v>
      </c>
      <c r="R6" s="9" t="s">
        <v>44</v>
      </c>
      <c r="S6" s="8"/>
      <c r="T6" s="20"/>
    </row>
    <row r="7" spans="1:20" s="4" customFormat="1" ht="130.5" customHeight="1">
      <c r="A7" s="36" t="s">
        <v>21</v>
      </c>
      <c r="B7" s="7" t="s">
        <v>35</v>
      </c>
      <c r="C7" s="7" t="s">
        <v>23</v>
      </c>
      <c r="D7" s="7"/>
      <c r="E7" s="73" t="s">
        <v>45</v>
      </c>
      <c r="F7" s="7" t="s">
        <v>46</v>
      </c>
      <c r="G7" s="6" t="s">
        <v>47</v>
      </c>
      <c r="H7" s="48">
        <v>46296</v>
      </c>
      <c r="I7" s="48">
        <v>46568</v>
      </c>
      <c r="J7" s="14">
        <v>920000</v>
      </c>
      <c r="K7" s="44" t="s">
        <v>27</v>
      </c>
      <c r="L7" s="6" t="s">
        <v>39</v>
      </c>
      <c r="M7" s="59">
        <v>0.66339999999999999</v>
      </c>
      <c r="N7" s="7" t="s">
        <v>29</v>
      </c>
      <c r="O7" s="7" t="s">
        <v>2097</v>
      </c>
      <c r="P7" s="7" t="s">
        <v>23</v>
      </c>
      <c r="Q7" s="62">
        <v>95041</v>
      </c>
      <c r="R7" s="6" t="s">
        <v>44</v>
      </c>
      <c r="S7" s="6"/>
      <c r="T7" s="19"/>
    </row>
    <row r="8" spans="1:20" s="4" customFormat="1" ht="130.5" customHeight="1">
      <c r="A8" s="36" t="s">
        <v>21</v>
      </c>
      <c r="B8" s="7" t="s">
        <v>35</v>
      </c>
      <c r="C8" s="37" t="s">
        <v>23</v>
      </c>
      <c r="D8" s="37"/>
      <c r="E8" s="74" t="s">
        <v>48</v>
      </c>
      <c r="F8" s="7" t="s">
        <v>49</v>
      </c>
      <c r="G8" s="8" t="s">
        <v>50</v>
      </c>
      <c r="H8" s="49">
        <v>46204</v>
      </c>
      <c r="I8" s="49">
        <v>46630</v>
      </c>
      <c r="J8" s="87">
        <v>432216.4</v>
      </c>
      <c r="K8" s="44" t="s">
        <v>27</v>
      </c>
      <c r="L8" s="6" t="s">
        <v>39</v>
      </c>
      <c r="M8" s="59">
        <v>0.66339999999999999</v>
      </c>
      <c r="N8" s="7" t="s">
        <v>29</v>
      </c>
      <c r="O8" s="7" t="s">
        <v>2097</v>
      </c>
      <c r="P8" s="7" t="s">
        <v>23</v>
      </c>
      <c r="Q8" s="62">
        <v>95041</v>
      </c>
      <c r="R8" s="9" t="s">
        <v>44</v>
      </c>
      <c r="S8" s="8"/>
      <c r="T8" s="20"/>
    </row>
    <row r="9" spans="1:20" s="4" customFormat="1" ht="130.5" customHeight="1">
      <c r="A9" s="36" t="s">
        <v>21</v>
      </c>
      <c r="B9" s="7" t="s">
        <v>22</v>
      </c>
      <c r="C9" s="37" t="s">
        <v>23</v>
      </c>
      <c r="D9" s="37"/>
      <c r="E9" s="74" t="s">
        <v>51</v>
      </c>
      <c r="F9" s="37" t="s">
        <v>52</v>
      </c>
      <c r="G9" s="8" t="s">
        <v>53</v>
      </c>
      <c r="H9" s="49">
        <v>46174</v>
      </c>
      <c r="I9" s="49">
        <v>46938</v>
      </c>
      <c r="J9" s="87">
        <v>1538704.19</v>
      </c>
      <c r="K9" s="44" t="s">
        <v>27</v>
      </c>
      <c r="L9" s="6" t="s">
        <v>28</v>
      </c>
      <c r="M9" s="59">
        <v>0.66339999999999999</v>
      </c>
      <c r="N9" s="7" t="s">
        <v>29</v>
      </c>
      <c r="O9" s="7" t="s">
        <v>2097</v>
      </c>
      <c r="P9" s="7" t="s">
        <v>23</v>
      </c>
      <c r="Q9" s="62">
        <v>95041</v>
      </c>
      <c r="R9" s="9" t="s">
        <v>34</v>
      </c>
      <c r="S9" s="8"/>
      <c r="T9" s="20"/>
    </row>
    <row r="10" spans="1:20" s="4" customFormat="1" ht="130.5" customHeight="1">
      <c r="A10" s="36" t="s">
        <v>21</v>
      </c>
      <c r="B10" s="7" t="s">
        <v>35</v>
      </c>
      <c r="C10" s="37" t="s">
        <v>54</v>
      </c>
      <c r="D10" s="37"/>
      <c r="E10" s="74" t="s">
        <v>55</v>
      </c>
      <c r="F10" s="7" t="s">
        <v>56</v>
      </c>
      <c r="G10" s="8" t="s">
        <v>57</v>
      </c>
      <c r="H10" s="49">
        <v>45828</v>
      </c>
      <c r="I10" s="49">
        <v>46538</v>
      </c>
      <c r="J10" s="87">
        <v>1194118.77</v>
      </c>
      <c r="K10" s="44" t="s">
        <v>27</v>
      </c>
      <c r="L10" s="6" t="s">
        <v>39</v>
      </c>
      <c r="M10" s="59">
        <v>0.66339999999999999</v>
      </c>
      <c r="N10" s="7" t="s">
        <v>29</v>
      </c>
      <c r="O10" s="7" t="s">
        <v>2097</v>
      </c>
      <c r="P10" s="7" t="s">
        <v>54</v>
      </c>
      <c r="Q10" s="62">
        <v>95042</v>
      </c>
      <c r="R10" s="9" t="s">
        <v>58</v>
      </c>
      <c r="S10" s="8"/>
      <c r="T10" s="20"/>
    </row>
    <row r="11" spans="1:20" s="4" customFormat="1" ht="130.5" customHeight="1">
      <c r="A11" s="36" t="s">
        <v>21</v>
      </c>
      <c r="B11" s="7" t="s">
        <v>35</v>
      </c>
      <c r="C11" s="7" t="s">
        <v>54</v>
      </c>
      <c r="D11" s="7"/>
      <c r="E11" s="73" t="s">
        <v>59</v>
      </c>
      <c r="F11" s="7" t="s">
        <v>60</v>
      </c>
      <c r="G11" s="6" t="s">
        <v>61</v>
      </c>
      <c r="H11" s="48">
        <v>46193</v>
      </c>
      <c r="I11" s="48">
        <v>46752</v>
      </c>
      <c r="J11" s="14">
        <v>1200000</v>
      </c>
      <c r="K11" s="44" t="s">
        <v>27</v>
      </c>
      <c r="L11" s="6" t="s">
        <v>39</v>
      </c>
      <c r="M11" s="59">
        <v>0.66339999999999999</v>
      </c>
      <c r="N11" s="7" t="s">
        <v>29</v>
      </c>
      <c r="O11" s="7" t="s">
        <v>2097</v>
      </c>
      <c r="P11" s="7" t="s">
        <v>54</v>
      </c>
      <c r="Q11" s="62">
        <v>95042</v>
      </c>
      <c r="R11" s="6" t="s">
        <v>40</v>
      </c>
      <c r="S11" s="6"/>
      <c r="T11" s="19"/>
    </row>
    <row r="12" spans="1:20" s="4" customFormat="1" ht="130.5" customHeight="1">
      <c r="A12" s="36" t="s">
        <v>21</v>
      </c>
      <c r="B12" s="7" t="s">
        <v>22</v>
      </c>
      <c r="C12" s="7" t="s">
        <v>62</v>
      </c>
      <c r="D12" s="7"/>
      <c r="E12" s="73" t="s">
        <v>63</v>
      </c>
      <c r="F12" s="7" t="s">
        <v>64</v>
      </c>
      <c r="G12" s="6" t="s">
        <v>65</v>
      </c>
      <c r="H12" s="48">
        <v>46190</v>
      </c>
      <c r="I12" s="48">
        <v>47057</v>
      </c>
      <c r="J12" s="14">
        <v>2157278.81</v>
      </c>
      <c r="K12" s="44" t="s">
        <v>27</v>
      </c>
      <c r="L12" s="6" t="s">
        <v>28</v>
      </c>
      <c r="M12" s="59">
        <v>0.66339999999999999</v>
      </c>
      <c r="N12" s="7" t="s">
        <v>29</v>
      </c>
      <c r="O12" s="7" t="s">
        <v>2097</v>
      </c>
      <c r="P12" s="7" t="s">
        <v>62</v>
      </c>
      <c r="Q12" s="62">
        <v>95049</v>
      </c>
      <c r="R12" s="6" t="s">
        <v>34</v>
      </c>
      <c r="S12" s="6"/>
      <c r="T12" s="19"/>
    </row>
    <row r="13" spans="1:20" s="4" customFormat="1" ht="130.5" customHeight="1">
      <c r="A13" s="36" t="s">
        <v>21</v>
      </c>
      <c r="B13" s="7" t="s">
        <v>22</v>
      </c>
      <c r="C13" s="7" t="s">
        <v>54</v>
      </c>
      <c r="D13" s="7"/>
      <c r="E13" s="73" t="s">
        <v>66</v>
      </c>
      <c r="F13" s="7" t="s">
        <v>67</v>
      </c>
      <c r="G13" s="6" t="s">
        <v>68</v>
      </c>
      <c r="H13" s="48">
        <v>46176</v>
      </c>
      <c r="I13" s="48">
        <v>46752</v>
      </c>
      <c r="J13" s="14">
        <v>1391345.51</v>
      </c>
      <c r="K13" s="44" t="s">
        <v>27</v>
      </c>
      <c r="L13" s="6" t="s">
        <v>28</v>
      </c>
      <c r="M13" s="59">
        <v>0.66339999999999999</v>
      </c>
      <c r="N13" s="7" t="s">
        <v>29</v>
      </c>
      <c r="O13" s="7" t="s">
        <v>2097</v>
      </c>
      <c r="P13" s="7" t="s">
        <v>54</v>
      </c>
      <c r="Q13" s="62">
        <v>95042</v>
      </c>
      <c r="R13" s="6" t="s">
        <v>34</v>
      </c>
      <c r="S13" s="6"/>
      <c r="T13" s="19"/>
    </row>
    <row r="14" spans="1:20" s="4" customFormat="1" ht="130.5" customHeight="1">
      <c r="A14" s="36" t="s">
        <v>21</v>
      </c>
      <c r="B14" s="7" t="s">
        <v>35</v>
      </c>
      <c r="C14" s="7" t="s">
        <v>69</v>
      </c>
      <c r="D14" s="7"/>
      <c r="E14" s="73" t="s">
        <v>70</v>
      </c>
      <c r="F14" s="7" t="s">
        <v>71</v>
      </c>
      <c r="G14" s="6" t="s">
        <v>72</v>
      </c>
      <c r="H14" s="48">
        <v>46204</v>
      </c>
      <c r="I14" s="48">
        <v>46751</v>
      </c>
      <c r="J14" s="14">
        <v>500000</v>
      </c>
      <c r="K14" s="44" t="s">
        <v>27</v>
      </c>
      <c r="L14" s="6" t="s">
        <v>39</v>
      </c>
      <c r="M14" s="59">
        <v>0.66339999999999999</v>
      </c>
      <c r="N14" s="7" t="s">
        <v>29</v>
      </c>
      <c r="O14" s="7" t="s">
        <v>2097</v>
      </c>
      <c r="P14" s="7" t="s">
        <v>69</v>
      </c>
      <c r="Q14" s="62">
        <v>95040</v>
      </c>
      <c r="R14" s="6" t="s">
        <v>73</v>
      </c>
      <c r="S14" s="6"/>
      <c r="T14" s="19"/>
    </row>
    <row r="15" spans="1:20" s="4" customFormat="1" ht="130.5" customHeight="1">
      <c r="A15" s="36" t="s">
        <v>21</v>
      </c>
      <c r="B15" s="7" t="s">
        <v>35</v>
      </c>
      <c r="C15" s="37" t="s">
        <v>69</v>
      </c>
      <c r="D15" s="37"/>
      <c r="E15" s="74" t="s">
        <v>74</v>
      </c>
      <c r="F15" s="7" t="s">
        <v>75</v>
      </c>
      <c r="G15" s="8" t="s">
        <v>76</v>
      </c>
      <c r="H15" s="49">
        <v>46160</v>
      </c>
      <c r="I15" s="49">
        <v>47117</v>
      </c>
      <c r="J15" s="87">
        <v>1114000</v>
      </c>
      <c r="K15" s="44" t="s">
        <v>27</v>
      </c>
      <c r="L15" s="6" t="s">
        <v>39</v>
      </c>
      <c r="M15" s="59">
        <v>0.66339999999999999</v>
      </c>
      <c r="N15" s="7" t="s">
        <v>29</v>
      </c>
      <c r="O15" s="7" t="s">
        <v>2097</v>
      </c>
      <c r="P15" s="7" t="s">
        <v>69</v>
      </c>
      <c r="Q15" s="62">
        <v>95041</v>
      </c>
      <c r="R15" s="9" t="s">
        <v>40</v>
      </c>
      <c r="S15" s="8"/>
      <c r="T15" s="20"/>
    </row>
    <row r="16" spans="1:20" s="4" customFormat="1" ht="130.5" customHeight="1">
      <c r="A16" s="36" t="s">
        <v>21</v>
      </c>
      <c r="B16" s="7" t="s">
        <v>22</v>
      </c>
      <c r="C16" s="7" t="s">
        <v>77</v>
      </c>
      <c r="D16" s="7"/>
      <c r="E16" s="73" t="s">
        <v>78</v>
      </c>
      <c r="F16" s="7" t="s">
        <v>79</v>
      </c>
      <c r="G16" s="6" t="s">
        <v>65</v>
      </c>
      <c r="H16" s="48">
        <v>46189</v>
      </c>
      <c r="I16" s="48">
        <v>46841</v>
      </c>
      <c r="J16" s="14">
        <v>1885000</v>
      </c>
      <c r="K16" s="44" t="s">
        <v>27</v>
      </c>
      <c r="L16" s="6" t="s">
        <v>28</v>
      </c>
      <c r="M16" s="59">
        <v>0.66339999999999999</v>
      </c>
      <c r="N16" s="7" t="s">
        <v>29</v>
      </c>
      <c r="O16" s="7" t="s">
        <v>2097</v>
      </c>
      <c r="P16" s="7" t="s">
        <v>77</v>
      </c>
      <c r="Q16" s="62">
        <v>95040</v>
      </c>
      <c r="R16" s="6" t="s">
        <v>34</v>
      </c>
      <c r="S16" s="6"/>
      <c r="T16" s="19"/>
    </row>
    <row r="17" spans="1:20" s="4" customFormat="1" ht="130.5" customHeight="1">
      <c r="A17" s="36" t="s">
        <v>21</v>
      </c>
      <c r="B17" s="7" t="s">
        <v>35</v>
      </c>
      <c r="C17" s="7" t="s">
        <v>80</v>
      </c>
      <c r="D17" s="7"/>
      <c r="E17" s="73" t="s">
        <v>81</v>
      </c>
      <c r="F17" s="7" t="s">
        <v>82</v>
      </c>
      <c r="G17" s="6" t="s">
        <v>83</v>
      </c>
      <c r="H17" s="48">
        <v>46198</v>
      </c>
      <c r="I17" s="48">
        <v>46752</v>
      </c>
      <c r="J17" s="14">
        <v>94284.33</v>
      </c>
      <c r="K17" s="44" t="s">
        <v>27</v>
      </c>
      <c r="L17" s="6" t="s">
        <v>39</v>
      </c>
      <c r="M17" s="59">
        <v>0.66339999999999999</v>
      </c>
      <c r="N17" s="7" t="s">
        <v>29</v>
      </c>
      <c r="O17" s="7" t="s">
        <v>2097</v>
      </c>
      <c r="P17" s="7" t="s">
        <v>80</v>
      </c>
      <c r="Q17" s="62">
        <v>95041</v>
      </c>
      <c r="R17" s="6" t="s">
        <v>84</v>
      </c>
      <c r="S17" s="6"/>
      <c r="T17" s="19"/>
    </row>
    <row r="18" spans="1:20" s="4" customFormat="1" ht="130.5" customHeight="1">
      <c r="A18" s="36" t="s">
        <v>21</v>
      </c>
      <c r="B18" s="7" t="s">
        <v>35</v>
      </c>
      <c r="C18" s="7" t="s">
        <v>80</v>
      </c>
      <c r="D18" s="7"/>
      <c r="E18" s="73" t="s">
        <v>81</v>
      </c>
      <c r="F18" s="7" t="s">
        <v>85</v>
      </c>
      <c r="G18" s="6" t="s">
        <v>83</v>
      </c>
      <c r="H18" s="48">
        <v>46296</v>
      </c>
      <c r="I18" s="48">
        <v>46965</v>
      </c>
      <c r="J18" s="14">
        <v>94284.33</v>
      </c>
      <c r="K18" s="44" t="s">
        <v>27</v>
      </c>
      <c r="L18" s="6" t="s">
        <v>39</v>
      </c>
      <c r="M18" s="59">
        <v>0.66339999999999999</v>
      </c>
      <c r="N18" s="7" t="s">
        <v>29</v>
      </c>
      <c r="O18" s="7" t="s">
        <v>2097</v>
      </c>
      <c r="P18" s="7" t="s">
        <v>80</v>
      </c>
      <c r="Q18" s="62">
        <v>95041</v>
      </c>
      <c r="R18" s="6" t="s">
        <v>84</v>
      </c>
      <c r="S18" s="6"/>
      <c r="T18" s="19"/>
    </row>
    <row r="19" spans="1:20" s="4" customFormat="1" ht="130.5" customHeight="1">
      <c r="A19" s="36" t="s">
        <v>21</v>
      </c>
      <c r="B19" s="7" t="s">
        <v>35</v>
      </c>
      <c r="C19" s="7" t="s">
        <v>80</v>
      </c>
      <c r="D19" s="7"/>
      <c r="E19" s="73" t="s">
        <v>86</v>
      </c>
      <c r="F19" s="7" t="s">
        <v>87</v>
      </c>
      <c r="G19" s="6" t="s">
        <v>88</v>
      </c>
      <c r="H19" s="48">
        <v>46174</v>
      </c>
      <c r="I19" s="48">
        <v>46752</v>
      </c>
      <c r="J19" s="14">
        <v>224052.87</v>
      </c>
      <c r="K19" s="44" t="s">
        <v>27</v>
      </c>
      <c r="L19" s="6" t="s">
        <v>39</v>
      </c>
      <c r="M19" s="59">
        <v>0.66339999999999999</v>
      </c>
      <c r="N19" s="7" t="s">
        <v>29</v>
      </c>
      <c r="O19" s="7" t="s">
        <v>2097</v>
      </c>
      <c r="P19" s="7" t="s">
        <v>80</v>
      </c>
      <c r="Q19" s="62">
        <v>95041</v>
      </c>
      <c r="R19" s="6" t="s">
        <v>89</v>
      </c>
      <c r="S19" s="6"/>
      <c r="T19" s="19"/>
    </row>
    <row r="20" spans="1:20" s="4" customFormat="1" ht="130.5" customHeight="1">
      <c r="A20" s="36" t="s">
        <v>21</v>
      </c>
      <c r="B20" s="7" t="s">
        <v>35</v>
      </c>
      <c r="C20" s="7" t="s">
        <v>80</v>
      </c>
      <c r="D20" s="7"/>
      <c r="E20" s="73" t="s">
        <v>90</v>
      </c>
      <c r="F20" s="7" t="s">
        <v>91</v>
      </c>
      <c r="G20" s="6" t="s">
        <v>92</v>
      </c>
      <c r="H20" s="48">
        <v>45809</v>
      </c>
      <c r="I20" s="48">
        <v>47118</v>
      </c>
      <c r="J20" s="14">
        <v>635189.94999999995</v>
      </c>
      <c r="K20" s="44" t="s">
        <v>27</v>
      </c>
      <c r="L20" s="6" t="s">
        <v>39</v>
      </c>
      <c r="M20" s="59">
        <v>0.66339999999999999</v>
      </c>
      <c r="N20" s="7" t="s">
        <v>29</v>
      </c>
      <c r="O20" s="7" t="s">
        <v>2097</v>
      </c>
      <c r="P20" s="7" t="s">
        <v>80</v>
      </c>
      <c r="Q20" s="62">
        <v>95041</v>
      </c>
      <c r="R20" s="6" t="s">
        <v>93</v>
      </c>
      <c r="S20" s="6"/>
      <c r="T20" s="19"/>
    </row>
    <row r="21" spans="1:20" s="4" customFormat="1" ht="130.5" customHeight="1">
      <c r="A21" s="36" t="s">
        <v>21</v>
      </c>
      <c r="B21" s="7" t="s">
        <v>35</v>
      </c>
      <c r="C21" s="7" t="s">
        <v>94</v>
      </c>
      <c r="D21" s="7"/>
      <c r="E21" s="73" t="s">
        <v>95</v>
      </c>
      <c r="F21" s="7" t="s">
        <v>96</v>
      </c>
      <c r="G21" s="6" t="s">
        <v>97</v>
      </c>
      <c r="H21" s="48">
        <v>46325</v>
      </c>
      <c r="I21" s="48">
        <v>47118</v>
      </c>
      <c r="J21" s="14">
        <v>157278.81</v>
      </c>
      <c r="K21" s="44" t="s">
        <v>27</v>
      </c>
      <c r="L21" s="6" t="s">
        <v>39</v>
      </c>
      <c r="M21" s="59">
        <v>0.66339999999999999</v>
      </c>
      <c r="N21" s="7" t="s">
        <v>29</v>
      </c>
      <c r="O21" s="7" t="s">
        <v>2097</v>
      </c>
      <c r="P21" s="7" t="s">
        <v>94</v>
      </c>
      <c r="Q21" s="62">
        <v>95041</v>
      </c>
      <c r="R21" s="6" t="s">
        <v>73</v>
      </c>
      <c r="S21" s="6"/>
      <c r="T21" s="19"/>
    </row>
    <row r="22" spans="1:20" s="4" customFormat="1" ht="130.5" customHeight="1">
      <c r="A22" s="36" t="s">
        <v>21</v>
      </c>
      <c r="B22" s="7" t="s">
        <v>35</v>
      </c>
      <c r="C22" s="37" t="s">
        <v>94</v>
      </c>
      <c r="D22" s="37"/>
      <c r="E22" s="74" t="s">
        <v>98</v>
      </c>
      <c r="F22" s="7" t="s">
        <v>99</v>
      </c>
      <c r="G22" s="8" t="s">
        <v>100</v>
      </c>
      <c r="H22" s="49">
        <v>46203</v>
      </c>
      <c r="I22" s="49">
        <v>47118</v>
      </c>
      <c r="J22" s="87">
        <v>1000000</v>
      </c>
      <c r="K22" s="44" t="s">
        <v>27</v>
      </c>
      <c r="L22" s="6" t="s">
        <v>39</v>
      </c>
      <c r="M22" s="59">
        <v>0.66339999999999999</v>
      </c>
      <c r="N22" s="7" t="s">
        <v>29</v>
      </c>
      <c r="O22" s="7" t="s">
        <v>2097</v>
      </c>
      <c r="P22" s="7" t="s">
        <v>94</v>
      </c>
      <c r="Q22" s="62">
        <v>95043</v>
      </c>
      <c r="R22" s="9" t="s">
        <v>44</v>
      </c>
      <c r="S22" s="8"/>
      <c r="T22" s="20"/>
    </row>
    <row r="23" spans="1:20" s="4" customFormat="1" ht="130.5" customHeight="1">
      <c r="A23" s="36" t="s">
        <v>21</v>
      </c>
      <c r="B23" s="7" t="s">
        <v>22</v>
      </c>
      <c r="C23" s="7" t="s">
        <v>94</v>
      </c>
      <c r="D23" s="7"/>
      <c r="E23" s="73" t="s">
        <v>101</v>
      </c>
      <c r="F23" s="7" t="s">
        <v>102</v>
      </c>
      <c r="G23" s="6" t="s">
        <v>103</v>
      </c>
      <c r="H23" s="48">
        <v>46203</v>
      </c>
      <c r="I23" s="48">
        <v>47118</v>
      </c>
      <c r="J23" s="14">
        <v>1000000</v>
      </c>
      <c r="K23" s="44" t="s">
        <v>27</v>
      </c>
      <c r="L23" s="6" t="s">
        <v>28</v>
      </c>
      <c r="M23" s="59">
        <v>0.66339999999999999</v>
      </c>
      <c r="N23" s="7" t="s">
        <v>29</v>
      </c>
      <c r="O23" s="7" t="s">
        <v>2097</v>
      </c>
      <c r="P23" s="7" t="s">
        <v>94</v>
      </c>
      <c r="Q23" s="62">
        <v>95044</v>
      </c>
      <c r="R23" s="6" t="s">
        <v>34</v>
      </c>
      <c r="S23" s="6"/>
      <c r="T23" s="19"/>
    </row>
    <row r="24" spans="1:20" s="4" customFormat="1" ht="130.5" customHeight="1">
      <c r="A24" s="36" t="s">
        <v>21</v>
      </c>
      <c r="B24" s="7" t="s">
        <v>104</v>
      </c>
      <c r="C24" s="7" t="s">
        <v>105</v>
      </c>
      <c r="D24" s="7"/>
      <c r="E24" s="73" t="s">
        <v>106</v>
      </c>
      <c r="F24" s="44" t="s">
        <v>107</v>
      </c>
      <c r="G24" s="6" t="s">
        <v>108</v>
      </c>
      <c r="H24" s="48">
        <v>46175</v>
      </c>
      <c r="I24" s="48">
        <v>46563</v>
      </c>
      <c r="J24" s="14">
        <v>566209</v>
      </c>
      <c r="K24" s="44" t="s">
        <v>27</v>
      </c>
      <c r="L24" s="6" t="s">
        <v>109</v>
      </c>
      <c r="M24" s="59">
        <v>0.66339999999999999</v>
      </c>
      <c r="N24" s="7" t="s">
        <v>29</v>
      </c>
      <c r="O24" s="7" t="s">
        <v>2097</v>
      </c>
      <c r="P24" s="7" t="s">
        <v>105</v>
      </c>
      <c r="Q24" s="62">
        <v>95040</v>
      </c>
      <c r="R24" s="6" t="s">
        <v>110</v>
      </c>
      <c r="S24" s="6"/>
      <c r="T24" s="19"/>
    </row>
    <row r="25" spans="1:20" s="4" customFormat="1" ht="130.5" customHeight="1">
      <c r="A25" s="36" t="s">
        <v>21</v>
      </c>
      <c r="B25" s="7" t="s">
        <v>35</v>
      </c>
      <c r="C25" s="37" t="s">
        <v>105</v>
      </c>
      <c r="D25" s="37"/>
      <c r="E25" s="74" t="s">
        <v>111</v>
      </c>
      <c r="F25" s="7" t="s">
        <v>112</v>
      </c>
      <c r="G25" s="8" t="s">
        <v>113</v>
      </c>
      <c r="H25" s="49">
        <v>46266</v>
      </c>
      <c r="I25" s="49">
        <v>46716</v>
      </c>
      <c r="J25" s="87">
        <v>810000</v>
      </c>
      <c r="K25" s="44" t="s">
        <v>27</v>
      </c>
      <c r="L25" s="6" t="s">
        <v>39</v>
      </c>
      <c r="M25" s="59">
        <v>0.66339999999999999</v>
      </c>
      <c r="N25" s="7" t="s">
        <v>29</v>
      </c>
      <c r="O25" s="7" t="s">
        <v>2097</v>
      </c>
      <c r="P25" s="7" t="s">
        <v>105</v>
      </c>
      <c r="Q25" s="62">
        <v>95040</v>
      </c>
      <c r="R25" s="9" t="s">
        <v>40</v>
      </c>
      <c r="S25" s="8"/>
      <c r="T25" s="20"/>
    </row>
    <row r="26" spans="1:20" s="4" customFormat="1" ht="130.5" customHeight="1">
      <c r="A26" s="36" t="s">
        <v>21</v>
      </c>
      <c r="B26" s="7" t="s">
        <v>35</v>
      </c>
      <c r="C26" s="7" t="s">
        <v>105</v>
      </c>
      <c r="D26" s="7"/>
      <c r="E26" s="73" t="s">
        <v>114</v>
      </c>
      <c r="F26" s="7" t="s">
        <v>115</v>
      </c>
      <c r="G26" s="6" t="s">
        <v>116</v>
      </c>
      <c r="H26" s="48">
        <v>46266</v>
      </c>
      <c r="I26" s="48">
        <v>46655</v>
      </c>
      <c r="J26" s="14">
        <v>377137.49</v>
      </c>
      <c r="K26" s="44" t="s">
        <v>27</v>
      </c>
      <c r="L26" s="6" t="s">
        <v>39</v>
      </c>
      <c r="M26" s="59">
        <v>0.66339999999999999</v>
      </c>
      <c r="N26" s="7" t="s">
        <v>29</v>
      </c>
      <c r="O26" s="7" t="s">
        <v>2097</v>
      </c>
      <c r="P26" s="7" t="s">
        <v>105</v>
      </c>
      <c r="Q26" s="62">
        <v>95040</v>
      </c>
      <c r="R26" s="6" t="s">
        <v>117</v>
      </c>
      <c r="S26" s="6"/>
      <c r="T26" s="19"/>
    </row>
    <row r="27" spans="1:20" s="4" customFormat="1" ht="130.5" customHeight="1">
      <c r="A27" s="36" t="s">
        <v>21</v>
      </c>
      <c r="B27" s="7" t="s">
        <v>35</v>
      </c>
      <c r="C27" s="7" t="s">
        <v>118</v>
      </c>
      <c r="D27" s="7"/>
      <c r="E27" s="73" t="s">
        <v>119</v>
      </c>
      <c r="F27" s="7" t="s">
        <v>120</v>
      </c>
      <c r="G27" s="6" t="s">
        <v>72</v>
      </c>
      <c r="H27" s="48">
        <v>46203</v>
      </c>
      <c r="I27" s="48">
        <v>46904</v>
      </c>
      <c r="J27" s="14">
        <v>942843</v>
      </c>
      <c r="K27" s="44" t="s">
        <v>27</v>
      </c>
      <c r="L27" s="6" t="s">
        <v>39</v>
      </c>
      <c r="M27" s="59">
        <v>0.66339999999999999</v>
      </c>
      <c r="N27" s="7" t="s">
        <v>29</v>
      </c>
      <c r="O27" s="7" t="s">
        <v>2097</v>
      </c>
      <c r="P27" s="7" t="s">
        <v>118</v>
      </c>
      <c r="Q27" s="62">
        <v>95040</v>
      </c>
      <c r="R27" s="6" t="s">
        <v>121</v>
      </c>
      <c r="S27" s="6"/>
      <c r="T27" s="19"/>
    </row>
    <row r="28" spans="1:20" s="4" customFormat="1" ht="130.5" customHeight="1">
      <c r="A28" s="36" t="s">
        <v>21</v>
      </c>
      <c r="B28" s="7" t="s">
        <v>22</v>
      </c>
      <c r="C28" s="7" t="s">
        <v>118</v>
      </c>
      <c r="D28" s="7"/>
      <c r="E28" s="73" t="s">
        <v>122</v>
      </c>
      <c r="F28" s="7" t="s">
        <v>123</v>
      </c>
      <c r="G28" s="6" t="s">
        <v>33</v>
      </c>
      <c r="H28" s="48">
        <v>46203</v>
      </c>
      <c r="I28" s="48">
        <v>46783</v>
      </c>
      <c r="J28" s="14">
        <v>671703</v>
      </c>
      <c r="K28" s="44" t="s">
        <v>27</v>
      </c>
      <c r="L28" s="6" t="s">
        <v>28</v>
      </c>
      <c r="M28" s="59">
        <v>0.66339999999999999</v>
      </c>
      <c r="N28" s="7" t="s">
        <v>29</v>
      </c>
      <c r="O28" s="7" t="s">
        <v>2097</v>
      </c>
      <c r="P28" s="7" t="s">
        <v>118</v>
      </c>
      <c r="Q28" s="62">
        <v>95040</v>
      </c>
      <c r="R28" s="6" t="s">
        <v>34</v>
      </c>
      <c r="S28" s="6"/>
      <c r="T28" s="19"/>
    </row>
    <row r="29" spans="1:20" s="4" customFormat="1" ht="130.5" customHeight="1">
      <c r="A29" s="36" t="s">
        <v>21</v>
      </c>
      <c r="B29" s="7" t="s">
        <v>22</v>
      </c>
      <c r="C29" s="7" t="s">
        <v>124</v>
      </c>
      <c r="D29" s="7"/>
      <c r="E29" s="73" t="s">
        <v>125</v>
      </c>
      <c r="F29" s="7" t="s">
        <v>126</v>
      </c>
      <c r="G29" s="6" t="s">
        <v>127</v>
      </c>
      <c r="H29" s="48">
        <v>46176</v>
      </c>
      <c r="I29" s="48">
        <v>46538</v>
      </c>
      <c r="J29" s="14">
        <v>671703.6</v>
      </c>
      <c r="K29" s="44" t="s">
        <v>27</v>
      </c>
      <c r="L29" s="6" t="s">
        <v>28</v>
      </c>
      <c r="M29" s="59">
        <v>0.66339999999999999</v>
      </c>
      <c r="N29" s="7" t="s">
        <v>29</v>
      </c>
      <c r="O29" s="7" t="s">
        <v>2097</v>
      </c>
      <c r="P29" s="7" t="s">
        <v>124</v>
      </c>
      <c r="Q29" s="62">
        <v>95040</v>
      </c>
      <c r="R29" s="6" t="s">
        <v>34</v>
      </c>
      <c r="S29" s="6"/>
      <c r="T29" s="19"/>
    </row>
    <row r="30" spans="1:20" s="4" customFormat="1" ht="130.5" customHeight="1">
      <c r="A30" s="36" t="s">
        <v>128</v>
      </c>
      <c r="B30" s="7" t="s">
        <v>104</v>
      </c>
      <c r="C30" s="37" t="s">
        <v>129</v>
      </c>
      <c r="D30" s="37"/>
      <c r="E30" s="74" t="s">
        <v>130</v>
      </c>
      <c r="F30" s="7" t="s">
        <v>131</v>
      </c>
      <c r="G30" s="8" t="s">
        <v>132</v>
      </c>
      <c r="H30" s="49">
        <f>DATE(2027,5,1)</f>
        <v>46508</v>
      </c>
      <c r="I30" s="49">
        <f>DATE(2028,7,1)</f>
        <v>46935</v>
      </c>
      <c r="J30" s="87">
        <v>80000</v>
      </c>
      <c r="K30" s="44" t="s">
        <v>27</v>
      </c>
      <c r="L30" s="6" t="s">
        <v>109</v>
      </c>
      <c r="M30" s="59">
        <v>0.66339999999999999</v>
      </c>
      <c r="N30" s="7" t="s">
        <v>29</v>
      </c>
      <c r="O30" s="7" t="s">
        <v>2097</v>
      </c>
      <c r="P30" s="37" t="s">
        <v>129</v>
      </c>
      <c r="Q30" s="63">
        <v>95040</v>
      </c>
      <c r="R30" s="9" t="s">
        <v>110</v>
      </c>
      <c r="S30" s="8"/>
      <c r="T30" s="20"/>
    </row>
    <row r="31" spans="1:20" s="4" customFormat="1" ht="130.5" customHeight="1">
      <c r="A31" s="36" t="s">
        <v>128</v>
      </c>
      <c r="B31" s="7" t="s">
        <v>104</v>
      </c>
      <c r="C31" s="37" t="s">
        <v>2098</v>
      </c>
      <c r="D31" s="37"/>
      <c r="E31" s="74" t="s">
        <v>133</v>
      </c>
      <c r="F31" s="7" t="s">
        <v>134</v>
      </c>
      <c r="G31" s="8" t="s">
        <v>135</v>
      </c>
      <c r="H31" s="49">
        <f>DATE(2027,5,1)</f>
        <v>46508</v>
      </c>
      <c r="I31" s="49">
        <f>DATE(2028,10,1)</f>
        <v>47027</v>
      </c>
      <c r="J31" s="87">
        <v>168000</v>
      </c>
      <c r="K31" s="44" t="s">
        <v>27</v>
      </c>
      <c r="L31" s="6" t="s">
        <v>109</v>
      </c>
      <c r="M31" s="59">
        <v>0.66339999999999999</v>
      </c>
      <c r="N31" s="7" t="s">
        <v>29</v>
      </c>
      <c r="O31" s="7" t="s">
        <v>2097</v>
      </c>
      <c r="P31" s="37" t="s">
        <v>2098</v>
      </c>
      <c r="Q31" s="63">
        <v>95046</v>
      </c>
      <c r="R31" s="9" t="s">
        <v>110</v>
      </c>
      <c r="S31" s="8"/>
      <c r="T31" s="20"/>
    </row>
    <row r="32" spans="1:20" s="4" customFormat="1" ht="130.5" customHeight="1">
      <c r="A32" s="36" t="s">
        <v>128</v>
      </c>
      <c r="B32" s="7" t="s">
        <v>104</v>
      </c>
      <c r="C32" s="37" t="s">
        <v>2099</v>
      </c>
      <c r="D32" s="37"/>
      <c r="E32" s="74" t="s">
        <v>136</v>
      </c>
      <c r="F32" s="7" t="s">
        <v>137</v>
      </c>
      <c r="G32" s="8" t="s">
        <v>138</v>
      </c>
      <c r="H32" s="49">
        <f>DATE(2026,3,3)</f>
        <v>46084</v>
      </c>
      <c r="I32" s="49">
        <f>DATE(2028,12,31)</f>
        <v>47118</v>
      </c>
      <c r="J32" s="87">
        <v>223445.02</v>
      </c>
      <c r="K32" s="44" t="s">
        <v>27</v>
      </c>
      <c r="L32" s="6" t="s">
        <v>109</v>
      </c>
      <c r="M32" s="59">
        <v>0.66339999999999999</v>
      </c>
      <c r="N32" s="7" t="s">
        <v>29</v>
      </c>
      <c r="O32" s="7" t="s">
        <v>2097</v>
      </c>
      <c r="P32" s="37" t="s">
        <v>2099</v>
      </c>
      <c r="Q32" s="63">
        <v>95048</v>
      </c>
      <c r="R32" s="9" t="s">
        <v>110</v>
      </c>
      <c r="S32" s="8"/>
      <c r="T32" s="20"/>
    </row>
    <row r="33" spans="1:20" s="4" customFormat="1" ht="130.5" customHeight="1">
      <c r="A33" s="36" t="s">
        <v>128</v>
      </c>
      <c r="B33" s="7" t="s">
        <v>104</v>
      </c>
      <c r="C33" s="37" t="s">
        <v>139</v>
      </c>
      <c r="D33" s="37"/>
      <c r="E33" s="74" t="s">
        <v>140</v>
      </c>
      <c r="F33" s="7" t="s">
        <v>141</v>
      </c>
      <c r="G33" s="8" t="s">
        <v>142</v>
      </c>
      <c r="H33" s="49">
        <f>DATE(2026,6,1)</f>
        <v>46174</v>
      </c>
      <c r="I33" s="49">
        <f>DATE(2028,12,31)</f>
        <v>47118</v>
      </c>
      <c r="J33" s="87">
        <v>77410.84</v>
      </c>
      <c r="K33" s="44" t="s">
        <v>27</v>
      </c>
      <c r="L33" s="6" t="s">
        <v>109</v>
      </c>
      <c r="M33" s="59">
        <v>0.66339999999999999</v>
      </c>
      <c r="N33" s="7" t="s">
        <v>29</v>
      </c>
      <c r="O33" s="7" t="s">
        <v>2097</v>
      </c>
      <c r="P33" s="37" t="s">
        <v>139</v>
      </c>
      <c r="Q33" s="63">
        <v>95040</v>
      </c>
      <c r="R33" s="9" t="s">
        <v>110</v>
      </c>
      <c r="S33" s="8"/>
      <c r="T33" s="20"/>
    </row>
    <row r="34" spans="1:20" s="4" customFormat="1" ht="130.5" customHeight="1">
      <c r="A34" s="36" t="s">
        <v>128</v>
      </c>
      <c r="B34" s="7" t="s">
        <v>104</v>
      </c>
      <c r="C34" s="37" t="s">
        <v>143</v>
      </c>
      <c r="D34" s="37"/>
      <c r="E34" s="74" t="s">
        <v>144</v>
      </c>
      <c r="F34" s="7" t="s">
        <v>145</v>
      </c>
      <c r="G34" s="8" t="s">
        <v>146</v>
      </c>
      <c r="H34" s="49">
        <f>DATE(2027,3,2)</f>
        <v>46448</v>
      </c>
      <c r="I34" s="49">
        <f>DATE(2029,3,10)</f>
        <v>47187</v>
      </c>
      <c r="J34" s="87">
        <v>140000</v>
      </c>
      <c r="K34" s="44" t="s">
        <v>27</v>
      </c>
      <c r="L34" s="6" t="s">
        <v>109</v>
      </c>
      <c r="M34" s="59">
        <v>0.66339999999999999</v>
      </c>
      <c r="N34" s="7" t="s">
        <v>29</v>
      </c>
      <c r="O34" s="7" t="s">
        <v>2097</v>
      </c>
      <c r="P34" s="37" t="s">
        <v>143</v>
      </c>
      <c r="Q34" s="63">
        <v>95040</v>
      </c>
      <c r="R34" s="9" t="s">
        <v>110</v>
      </c>
      <c r="S34" s="8"/>
      <c r="T34" s="20"/>
    </row>
    <row r="35" spans="1:20" s="4" customFormat="1" ht="130.5" customHeight="1">
      <c r="A35" s="36" t="s">
        <v>128</v>
      </c>
      <c r="B35" s="7" t="s">
        <v>22</v>
      </c>
      <c r="C35" s="37" t="s">
        <v>129</v>
      </c>
      <c r="D35" s="37"/>
      <c r="E35" s="74" t="s">
        <v>147</v>
      </c>
      <c r="F35" s="7" t="s">
        <v>148</v>
      </c>
      <c r="G35" s="8" t="s">
        <v>149</v>
      </c>
      <c r="H35" s="49">
        <f>DATE(2027,5,1)</f>
        <v>46508</v>
      </c>
      <c r="I35" s="49">
        <f>DATE(2028,3,1)</f>
        <v>46813</v>
      </c>
      <c r="J35" s="87">
        <v>240000</v>
      </c>
      <c r="K35" s="44" t="s">
        <v>27</v>
      </c>
      <c r="L35" s="6" t="s">
        <v>28</v>
      </c>
      <c r="M35" s="59">
        <v>0.66339999999999999</v>
      </c>
      <c r="N35" s="7" t="s">
        <v>29</v>
      </c>
      <c r="O35" s="7" t="s">
        <v>2097</v>
      </c>
      <c r="P35" s="37" t="s">
        <v>129</v>
      </c>
      <c r="Q35" s="63">
        <v>95040</v>
      </c>
      <c r="R35" s="9" t="s">
        <v>34</v>
      </c>
      <c r="S35" s="8"/>
      <c r="T35" s="20"/>
    </row>
    <row r="36" spans="1:20" s="4" customFormat="1" ht="130.5" customHeight="1">
      <c r="A36" s="36" t="s">
        <v>128</v>
      </c>
      <c r="B36" s="7" t="s">
        <v>22</v>
      </c>
      <c r="C36" s="37" t="s">
        <v>129</v>
      </c>
      <c r="D36" s="37"/>
      <c r="E36" s="74" t="s">
        <v>150</v>
      </c>
      <c r="F36" s="7" t="s">
        <v>151</v>
      </c>
      <c r="G36" s="8" t="s">
        <v>152</v>
      </c>
      <c r="H36" s="49">
        <f>DATE(2027,5,1)</f>
        <v>46508</v>
      </c>
      <c r="I36" s="49">
        <f>DATE(2028,7,1)</f>
        <v>46935</v>
      </c>
      <c r="J36" s="87">
        <v>1100000</v>
      </c>
      <c r="K36" s="44" t="s">
        <v>27</v>
      </c>
      <c r="L36" s="6" t="s">
        <v>28</v>
      </c>
      <c r="M36" s="59">
        <v>0.66339999999999999</v>
      </c>
      <c r="N36" s="7" t="s">
        <v>29</v>
      </c>
      <c r="O36" s="7" t="s">
        <v>2097</v>
      </c>
      <c r="P36" s="37" t="s">
        <v>129</v>
      </c>
      <c r="Q36" s="63">
        <v>95040</v>
      </c>
      <c r="R36" s="9" t="s">
        <v>34</v>
      </c>
      <c r="S36" s="8"/>
      <c r="T36" s="20"/>
    </row>
    <row r="37" spans="1:20" s="4" customFormat="1" ht="130.5" customHeight="1">
      <c r="A37" s="36" t="s">
        <v>128</v>
      </c>
      <c r="B37" s="7" t="s">
        <v>22</v>
      </c>
      <c r="C37" s="37" t="s">
        <v>129</v>
      </c>
      <c r="D37" s="37"/>
      <c r="E37" s="74" t="s">
        <v>153</v>
      </c>
      <c r="F37" s="7" t="s">
        <v>154</v>
      </c>
      <c r="G37" s="8" t="s">
        <v>155</v>
      </c>
      <c r="H37" s="49">
        <f>DATE(2027,5,1)</f>
        <v>46508</v>
      </c>
      <c r="I37" s="49">
        <f>DATE(2028,3,1)</f>
        <v>46813</v>
      </c>
      <c r="J37" s="87">
        <v>173000</v>
      </c>
      <c r="K37" s="44" t="s">
        <v>27</v>
      </c>
      <c r="L37" s="6" t="s">
        <v>28</v>
      </c>
      <c r="M37" s="59">
        <v>0.66339999999999999</v>
      </c>
      <c r="N37" s="7" t="s">
        <v>29</v>
      </c>
      <c r="O37" s="7" t="s">
        <v>2097</v>
      </c>
      <c r="P37" s="37" t="s">
        <v>129</v>
      </c>
      <c r="Q37" s="63">
        <v>95040</v>
      </c>
      <c r="R37" s="9" t="s">
        <v>34</v>
      </c>
      <c r="S37" s="8"/>
      <c r="T37" s="20"/>
    </row>
    <row r="38" spans="1:20" s="4" customFormat="1" ht="130.5" customHeight="1">
      <c r="A38" s="36" t="s">
        <v>128</v>
      </c>
      <c r="B38" s="7" t="s">
        <v>22</v>
      </c>
      <c r="C38" s="37" t="s">
        <v>2100</v>
      </c>
      <c r="D38" s="37"/>
      <c r="E38" s="74" t="s">
        <v>156</v>
      </c>
      <c r="F38" s="7" t="s">
        <v>157</v>
      </c>
      <c r="G38" s="8" t="s">
        <v>158</v>
      </c>
      <c r="H38" s="49">
        <f>DATE(2026,2,27)</f>
        <v>46080</v>
      </c>
      <c r="I38" s="49">
        <f>DATE(2029,3,5)</f>
        <v>47182</v>
      </c>
      <c r="J38" s="87">
        <v>1850000</v>
      </c>
      <c r="K38" s="44" t="s">
        <v>27</v>
      </c>
      <c r="L38" s="6" t="s">
        <v>28</v>
      </c>
      <c r="M38" s="59">
        <v>0.66339999999999999</v>
      </c>
      <c r="N38" s="7" t="s">
        <v>29</v>
      </c>
      <c r="O38" s="7" t="s">
        <v>2097</v>
      </c>
      <c r="P38" s="37" t="s">
        <v>2100</v>
      </c>
      <c r="Q38" s="63">
        <v>95043</v>
      </c>
      <c r="R38" s="9" t="s">
        <v>34</v>
      </c>
      <c r="S38" s="8"/>
      <c r="T38" s="20"/>
    </row>
    <row r="39" spans="1:20" s="4" customFormat="1" ht="130.5" customHeight="1">
      <c r="A39" s="36" t="s">
        <v>128</v>
      </c>
      <c r="B39" s="7" t="s">
        <v>22</v>
      </c>
      <c r="C39" s="37" t="s">
        <v>2098</v>
      </c>
      <c r="D39" s="37"/>
      <c r="E39" s="74" t="s">
        <v>159</v>
      </c>
      <c r="F39" s="7" t="s">
        <v>160</v>
      </c>
      <c r="G39" s="8" t="s">
        <v>161</v>
      </c>
      <c r="H39" s="49">
        <f>DATE(2027,5,1)</f>
        <v>46508</v>
      </c>
      <c r="I39" s="49">
        <f>DATE(2028,12,31)</f>
        <v>47118</v>
      </c>
      <c r="J39" s="87">
        <v>3161000</v>
      </c>
      <c r="K39" s="44" t="s">
        <v>27</v>
      </c>
      <c r="L39" s="6" t="s">
        <v>28</v>
      </c>
      <c r="M39" s="59">
        <v>0.66339999999999999</v>
      </c>
      <c r="N39" s="7" t="s">
        <v>29</v>
      </c>
      <c r="O39" s="7" t="s">
        <v>2097</v>
      </c>
      <c r="P39" s="37" t="s">
        <v>2098</v>
      </c>
      <c r="Q39" s="63">
        <v>95046</v>
      </c>
      <c r="R39" s="9" t="s">
        <v>34</v>
      </c>
      <c r="S39" s="8"/>
      <c r="T39" s="20"/>
    </row>
    <row r="40" spans="1:20" s="4" customFormat="1" ht="130.5" customHeight="1">
      <c r="A40" s="36" t="s">
        <v>128</v>
      </c>
      <c r="B40" s="7" t="s">
        <v>22</v>
      </c>
      <c r="C40" s="37" t="s">
        <v>139</v>
      </c>
      <c r="D40" s="37"/>
      <c r="E40" s="74" t="s">
        <v>162</v>
      </c>
      <c r="F40" s="7" t="s">
        <v>163</v>
      </c>
      <c r="G40" s="8" t="s">
        <v>164</v>
      </c>
      <c r="H40" s="49">
        <f>DATE(2026,6,1)</f>
        <v>46174</v>
      </c>
      <c r="I40" s="49">
        <f>DATE(2029,12,31)</f>
        <v>47483</v>
      </c>
      <c r="J40" s="87">
        <v>1300246.3400000001</v>
      </c>
      <c r="K40" s="44" t="s">
        <v>27</v>
      </c>
      <c r="L40" s="6" t="s">
        <v>28</v>
      </c>
      <c r="M40" s="59">
        <v>0.66339999999999999</v>
      </c>
      <c r="N40" s="7" t="s">
        <v>29</v>
      </c>
      <c r="O40" s="7" t="s">
        <v>2097</v>
      </c>
      <c r="P40" s="37" t="s">
        <v>139</v>
      </c>
      <c r="Q40" s="63">
        <v>95040</v>
      </c>
      <c r="R40" s="9" t="s">
        <v>34</v>
      </c>
      <c r="S40" s="8"/>
      <c r="T40" s="20"/>
    </row>
    <row r="41" spans="1:20" s="4" customFormat="1" ht="130.5" customHeight="1">
      <c r="A41" s="36" t="s">
        <v>128</v>
      </c>
      <c r="B41" s="7" t="s">
        <v>22</v>
      </c>
      <c r="C41" s="37" t="s">
        <v>165</v>
      </c>
      <c r="D41" s="37"/>
      <c r="E41" s="74" t="s">
        <v>166</v>
      </c>
      <c r="F41" s="7" t="s">
        <v>167</v>
      </c>
      <c r="G41" s="8" t="s">
        <v>168</v>
      </c>
      <c r="H41" s="49">
        <f>DATE(2027,3,20)</f>
        <v>46466</v>
      </c>
      <c r="I41" s="49">
        <f>DATE(2029,4,1)</f>
        <v>47209</v>
      </c>
      <c r="J41" s="87">
        <v>2370000</v>
      </c>
      <c r="K41" s="44" t="s">
        <v>27</v>
      </c>
      <c r="L41" s="6" t="s">
        <v>28</v>
      </c>
      <c r="M41" s="59">
        <v>0.66339999999999999</v>
      </c>
      <c r="N41" s="7" t="s">
        <v>29</v>
      </c>
      <c r="O41" s="7" t="s">
        <v>2097</v>
      </c>
      <c r="P41" s="37" t="s">
        <v>165</v>
      </c>
      <c r="Q41" s="63" t="s">
        <v>169</v>
      </c>
      <c r="R41" s="9" t="s">
        <v>34</v>
      </c>
      <c r="S41" s="8"/>
      <c r="T41" s="20"/>
    </row>
    <row r="42" spans="1:20" s="4" customFormat="1" ht="130.5" customHeight="1">
      <c r="A42" s="36" t="s">
        <v>128</v>
      </c>
      <c r="B42" s="7" t="s">
        <v>22</v>
      </c>
      <c r="C42" s="37" t="s">
        <v>2099</v>
      </c>
      <c r="D42" s="37"/>
      <c r="E42" s="74" t="s">
        <v>170</v>
      </c>
      <c r="F42" s="7" t="s">
        <v>171</v>
      </c>
      <c r="G42" s="8" t="s">
        <v>172</v>
      </c>
      <c r="H42" s="49">
        <f>DATE(2026,3,23)</f>
        <v>46104</v>
      </c>
      <c r="I42" s="49">
        <f>DATE(2028,12,31)</f>
        <v>47118</v>
      </c>
      <c r="J42" s="87">
        <v>3248000</v>
      </c>
      <c r="K42" s="44" t="s">
        <v>27</v>
      </c>
      <c r="L42" s="6" t="s">
        <v>28</v>
      </c>
      <c r="M42" s="59">
        <v>0.66339999999999999</v>
      </c>
      <c r="N42" s="7" t="s">
        <v>29</v>
      </c>
      <c r="O42" s="7" t="s">
        <v>2097</v>
      </c>
      <c r="P42" s="37" t="s">
        <v>2099</v>
      </c>
      <c r="Q42" s="63">
        <v>95048</v>
      </c>
      <c r="R42" s="9" t="s">
        <v>34</v>
      </c>
      <c r="S42" s="8"/>
      <c r="T42" s="20"/>
    </row>
    <row r="43" spans="1:20" s="4" customFormat="1" ht="130.5" customHeight="1">
      <c r="A43" s="36" t="s">
        <v>128</v>
      </c>
      <c r="B43" s="7" t="s">
        <v>173</v>
      </c>
      <c r="C43" s="37" t="s">
        <v>174</v>
      </c>
      <c r="D43" s="37"/>
      <c r="E43" s="74" t="s">
        <v>175</v>
      </c>
      <c r="F43" s="7" t="s">
        <v>176</v>
      </c>
      <c r="G43" s="8" t="s">
        <v>177</v>
      </c>
      <c r="H43" s="49">
        <f>DATE(2026,6,2)</f>
        <v>46175</v>
      </c>
      <c r="I43" s="49">
        <f>DATE(2027,4,30)</f>
        <v>46507</v>
      </c>
      <c r="J43" s="87">
        <v>487000</v>
      </c>
      <c r="K43" s="44" t="s">
        <v>27</v>
      </c>
      <c r="L43" s="6" t="s">
        <v>178</v>
      </c>
      <c r="M43" s="59">
        <v>0.66339999999999999</v>
      </c>
      <c r="N43" s="7" t="s">
        <v>29</v>
      </c>
      <c r="O43" s="7" t="s">
        <v>2097</v>
      </c>
      <c r="P43" s="37" t="s">
        <v>179</v>
      </c>
      <c r="Q43" s="63" t="s">
        <v>169</v>
      </c>
      <c r="R43" s="9" t="s">
        <v>180</v>
      </c>
      <c r="S43" s="8"/>
      <c r="T43" s="20"/>
    </row>
    <row r="44" spans="1:20" s="4" customFormat="1" ht="130.5" customHeight="1">
      <c r="A44" s="36" t="s">
        <v>128</v>
      </c>
      <c r="B44" s="7" t="s">
        <v>35</v>
      </c>
      <c r="C44" s="37" t="s">
        <v>2099</v>
      </c>
      <c r="D44" s="37"/>
      <c r="E44" s="74" t="s">
        <v>181</v>
      </c>
      <c r="F44" s="7" t="s">
        <v>182</v>
      </c>
      <c r="G44" s="8" t="s">
        <v>183</v>
      </c>
      <c r="H44" s="49">
        <f>DATE(2026,3,15)</f>
        <v>46096</v>
      </c>
      <c r="I44" s="49">
        <f>DATE(2028,12,31)</f>
        <v>47118</v>
      </c>
      <c r="J44" s="87">
        <v>1300000</v>
      </c>
      <c r="K44" s="44" t="s">
        <v>27</v>
      </c>
      <c r="L44" s="6" t="s">
        <v>39</v>
      </c>
      <c r="M44" s="59">
        <v>0.66339999999999999</v>
      </c>
      <c r="N44" s="7" t="s">
        <v>29</v>
      </c>
      <c r="O44" s="7" t="s">
        <v>2097</v>
      </c>
      <c r="P44" s="37" t="s">
        <v>2099</v>
      </c>
      <c r="Q44" s="63">
        <v>95048</v>
      </c>
      <c r="R44" s="9" t="s">
        <v>58</v>
      </c>
      <c r="S44" s="8"/>
      <c r="T44" s="20"/>
    </row>
    <row r="45" spans="1:20" s="4" customFormat="1" ht="130.5" customHeight="1">
      <c r="A45" s="36" t="s">
        <v>128</v>
      </c>
      <c r="B45" s="7" t="s">
        <v>35</v>
      </c>
      <c r="C45" s="37" t="s">
        <v>2099</v>
      </c>
      <c r="D45" s="37"/>
      <c r="E45" s="74" t="s">
        <v>184</v>
      </c>
      <c r="F45" s="7" t="s">
        <v>185</v>
      </c>
      <c r="G45" s="8" t="s">
        <v>186</v>
      </c>
      <c r="H45" s="49">
        <f>DATE(2026,3,1)</f>
        <v>46082</v>
      </c>
      <c r="I45" s="49">
        <f>DATE(2028,12,31)</f>
        <v>47118</v>
      </c>
      <c r="J45" s="87">
        <v>300000</v>
      </c>
      <c r="K45" s="44" t="s">
        <v>27</v>
      </c>
      <c r="L45" s="6" t="s">
        <v>39</v>
      </c>
      <c r="M45" s="59">
        <v>0.66339999999999999</v>
      </c>
      <c r="N45" s="7" t="s">
        <v>29</v>
      </c>
      <c r="O45" s="7" t="s">
        <v>2097</v>
      </c>
      <c r="P45" s="37" t="s">
        <v>2099</v>
      </c>
      <c r="Q45" s="63">
        <v>95048</v>
      </c>
      <c r="R45" s="9" t="s">
        <v>58</v>
      </c>
      <c r="S45" s="8"/>
      <c r="T45" s="20"/>
    </row>
    <row r="46" spans="1:20" s="4" customFormat="1" ht="130.5" customHeight="1">
      <c r="A46" s="36" t="s">
        <v>128</v>
      </c>
      <c r="B46" s="7" t="s">
        <v>35</v>
      </c>
      <c r="C46" s="37" t="s">
        <v>2099</v>
      </c>
      <c r="D46" s="37"/>
      <c r="E46" s="74" t="s">
        <v>187</v>
      </c>
      <c r="F46" s="7" t="s">
        <v>188</v>
      </c>
      <c r="G46" s="8" t="s">
        <v>189</v>
      </c>
      <c r="H46" s="49">
        <f>DATE(2026,3,1)</f>
        <v>46082</v>
      </c>
      <c r="I46" s="49">
        <f>DATE(2027,12,31)</f>
        <v>46752</v>
      </c>
      <c r="J46" s="87">
        <v>600000</v>
      </c>
      <c r="K46" s="44" t="s">
        <v>27</v>
      </c>
      <c r="L46" s="6" t="s">
        <v>39</v>
      </c>
      <c r="M46" s="59">
        <v>0.66339999999999999</v>
      </c>
      <c r="N46" s="7" t="s">
        <v>29</v>
      </c>
      <c r="O46" s="7" t="s">
        <v>2097</v>
      </c>
      <c r="P46" s="37" t="s">
        <v>2099</v>
      </c>
      <c r="Q46" s="63">
        <v>95048</v>
      </c>
      <c r="R46" s="9" t="s">
        <v>58</v>
      </c>
      <c r="S46" s="8"/>
      <c r="T46" s="20"/>
    </row>
    <row r="47" spans="1:20" s="4" customFormat="1" ht="130.5" customHeight="1">
      <c r="A47" s="36" t="s">
        <v>128</v>
      </c>
      <c r="B47" s="7" t="s">
        <v>35</v>
      </c>
      <c r="C47" s="37" t="s">
        <v>2100</v>
      </c>
      <c r="D47" s="37"/>
      <c r="E47" s="74" t="s">
        <v>190</v>
      </c>
      <c r="F47" s="7" t="s">
        <v>191</v>
      </c>
      <c r="G47" s="8" t="s">
        <v>192</v>
      </c>
      <c r="H47" s="49">
        <f>DATE(2026,2,27)</f>
        <v>46080</v>
      </c>
      <c r="I47" s="49">
        <f>DATE(2029,3,5)</f>
        <v>47182</v>
      </c>
      <c r="J47" s="87">
        <v>1300000</v>
      </c>
      <c r="K47" s="44" t="s">
        <v>27</v>
      </c>
      <c r="L47" s="6" t="s">
        <v>39</v>
      </c>
      <c r="M47" s="59">
        <v>0.66339999999999999</v>
      </c>
      <c r="N47" s="7" t="s">
        <v>29</v>
      </c>
      <c r="O47" s="7" t="s">
        <v>2097</v>
      </c>
      <c r="P47" s="37" t="s">
        <v>2100</v>
      </c>
      <c r="Q47" s="63">
        <v>95043</v>
      </c>
      <c r="R47" s="9" t="s">
        <v>121</v>
      </c>
      <c r="S47" s="8"/>
      <c r="T47" s="20"/>
    </row>
    <row r="48" spans="1:20" s="4" customFormat="1" ht="130.5" customHeight="1">
      <c r="A48" s="36" t="s">
        <v>128</v>
      </c>
      <c r="B48" s="7" t="s">
        <v>35</v>
      </c>
      <c r="C48" s="37" t="s">
        <v>129</v>
      </c>
      <c r="D48" s="37"/>
      <c r="E48" s="74" t="s">
        <v>193</v>
      </c>
      <c r="F48" s="7" t="s">
        <v>194</v>
      </c>
      <c r="G48" s="8" t="s">
        <v>195</v>
      </c>
      <c r="H48" s="49">
        <f>DATE(2027,5,1)</f>
        <v>46508</v>
      </c>
      <c r="I48" s="49">
        <f>DATE(2028,6,1)</f>
        <v>46905</v>
      </c>
      <c r="J48" s="87">
        <v>900000</v>
      </c>
      <c r="K48" s="44" t="s">
        <v>27</v>
      </c>
      <c r="L48" s="6" t="s">
        <v>39</v>
      </c>
      <c r="M48" s="59">
        <v>0.66339999999999999</v>
      </c>
      <c r="N48" s="7" t="s">
        <v>29</v>
      </c>
      <c r="O48" s="7" t="s">
        <v>2097</v>
      </c>
      <c r="P48" s="37" t="s">
        <v>129</v>
      </c>
      <c r="Q48" s="63">
        <v>95040</v>
      </c>
      <c r="R48" s="9" t="s">
        <v>40</v>
      </c>
      <c r="S48" s="8"/>
      <c r="T48" s="20"/>
    </row>
    <row r="49" spans="1:20" s="4" customFormat="1" ht="130.5" customHeight="1">
      <c r="A49" s="36" t="s">
        <v>128</v>
      </c>
      <c r="B49" s="7" t="s">
        <v>35</v>
      </c>
      <c r="C49" s="37" t="s">
        <v>129</v>
      </c>
      <c r="D49" s="37"/>
      <c r="E49" s="74" t="s">
        <v>196</v>
      </c>
      <c r="F49" s="7" t="s">
        <v>197</v>
      </c>
      <c r="G49" s="8" t="s">
        <v>198</v>
      </c>
      <c r="H49" s="49">
        <f>DATE(2027,5,1)</f>
        <v>46508</v>
      </c>
      <c r="I49" s="49">
        <f>DATE(2028,6,1)</f>
        <v>46905</v>
      </c>
      <c r="J49" s="87">
        <v>98045.119999999995</v>
      </c>
      <c r="K49" s="44" t="s">
        <v>27</v>
      </c>
      <c r="L49" s="6" t="s">
        <v>39</v>
      </c>
      <c r="M49" s="59">
        <v>0.66339999999999999</v>
      </c>
      <c r="N49" s="7" t="s">
        <v>29</v>
      </c>
      <c r="O49" s="7" t="s">
        <v>2097</v>
      </c>
      <c r="P49" s="37" t="s">
        <v>129</v>
      </c>
      <c r="Q49" s="63">
        <v>95040</v>
      </c>
      <c r="R49" s="9" t="s">
        <v>40</v>
      </c>
      <c r="S49" s="8"/>
      <c r="T49" s="20"/>
    </row>
    <row r="50" spans="1:20" s="4" customFormat="1" ht="130.5" customHeight="1">
      <c r="A50" s="36" t="s">
        <v>128</v>
      </c>
      <c r="B50" s="7" t="s">
        <v>35</v>
      </c>
      <c r="C50" s="37" t="s">
        <v>2098</v>
      </c>
      <c r="D50" s="37"/>
      <c r="E50" s="74" t="s">
        <v>199</v>
      </c>
      <c r="F50" s="7" t="s">
        <v>200</v>
      </c>
      <c r="G50" s="8" t="s">
        <v>201</v>
      </c>
      <c r="H50" s="49">
        <f>DATE(2027,5,1)</f>
        <v>46508</v>
      </c>
      <c r="I50" s="49">
        <f>DATE(2028,12,31)</f>
        <v>47118</v>
      </c>
      <c r="J50" s="87">
        <v>2280000</v>
      </c>
      <c r="K50" s="44" t="s">
        <v>27</v>
      </c>
      <c r="L50" s="6" t="s">
        <v>39</v>
      </c>
      <c r="M50" s="59">
        <v>0.66339999999999999</v>
      </c>
      <c r="N50" s="7" t="s">
        <v>29</v>
      </c>
      <c r="O50" s="7" t="s">
        <v>2097</v>
      </c>
      <c r="P50" s="37" t="s">
        <v>2098</v>
      </c>
      <c r="Q50" s="63">
        <v>95046</v>
      </c>
      <c r="R50" s="9" t="s">
        <v>40</v>
      </c>
      <c r="S50" s="8"/>
      <c r="T50" s="20"/>
    </row>
    <row r="51" spans="1:20" s="4" customFormat="1" ht="130.5" customHeight="1">
      <c r="A51" s="36" t="s">
        <v>128</v>
      </c>
      <c r="B51" s="7" t="s">
        <v>35</v>
      </c>
      <c r="C51" s="37" t="s">
        <v>139</v>
      </c>
      <c r="D51" s="37"/>
      <c r="E51" s="74" t="s">
        <v>202</v>
      </c>
      <c r="F51" s="7" t="s">
        <v>203</v>
      </c>
      <c r="G51" s="8" t="s">
        <v>204</v>
      </c>
      <c r="H51" s="49">
        <f>DATE(2026,6,1)</f>
        <v>46174</v>
      </c>
      <c r="I51" s="49">
        <f>DATE(2029,12,31)</f>
        <v>47483</v>
      </c>
      <c r="J51" s="87">
        <v>908147.28</v>
      </c>
      <c r="K51" s="44" t="s">
        <v>27</v>
      </c>
      <c r="L51" s="6" t="s">
        <v>39</v>
      </c>
      <c r="M51" s="59">
        <v>0.66339999999999999</v>
      </c>
      <c r="N51" s="7" t="s">
        <v>29</v>
      </c>
      <c r="O51" s="7" t="s">
        <v>2097</v>
      </c>
      <c r="P51" s="37" t="s">
        <v>139</v>
      </c>
      <c r="Q51" s="63">
        <v>95040</v>
      </c>
      <c r="R51" s="9" t="s">
        <v>40</v>
      </c>
      <c r="S51" s="8"/>
      <c r="T51" s="20"/>
    </row>
    <row r="52" spans="1:20" s="4" customFormat="1" ht="130.5" customHeight="1">
      <c r="A52" s="36" t="s">
        <v>128</v>
      </c>
      <c r="B52" s="7" t="s">
        <v>35</v>
      </c>
      <c r="C52" s="37" t="s">
        <v>143</v>
      </c>
      <c r="D52" s="37"/>
      <c r="E52" s="74" t="s">
        <v>205</v>
      </c>
      <c r="F52" s="7" t="s">
        <v>206</v>
      </c>
      <c r="G52" s="8" t="s">
        <v>207</v>
      </c>
      <c r="H52" s="49">
        <f>DATE(2027,3,24)</f>
        <v>46470</v>
      </c>
      <c r="I52" s="49">
        <f>DATE(2029,3,10)</f>
        <v>47187</v>
      </c>
      <c r="J52" s="87">
        <v>1700000</v>
      </c>
      <c r="K52" s="44" t="s">
        <v>27</v>
      </c>
      <c r="L52" s="6" t="s">
        <v>39</v>
      </c>
      <c r="M52" s="59">
        <v>0.66339999999999999</v>
      </c>
      <c r="N52" s="7" t="s">
        <v>29</v>
      </c>
      <c r="O52" s="7" t="s">
        <v>2097</v>
      </c>
      <c r="P52" s="37" t="s">
        <v>143</v>
      </c>
      <c r="Q52" s="63">
        <v>95040</v>
      </c>
      <c r="R52" s="9" t="s">
        <v>40</v>
      </c>
      <c r="S52" s="8"/>
      <c r="T52" s="20"/>
    </row>
    <row r="53" spans="1:20" s="4" customFormat="1" ht="130.5" customHeight="1">
      <c r="A53" s="36" t="s">
        <v>128</v>
      </c>
      <c r="B53" s="7" t="s">
        <v>35</v>
      </c>
      <c r="C53" s="37" t="s">
        <v>208</v>
      </c>
      <c r="D53" s="37"/>
      <c r="E53" s="74" t="s">
        <v>209</v>
      </c>
      <c r="F53" s="7" t="s">
        <v>210</v>
      </c>
      <c r="G53" s="8" t="s">
        <v>211</v>
      </c>
      <c r="H53" s="49">
        <f>DATE(2027,1,1)</f>
        <v>46388</v>
      </c>
      <c r="I53" s="49">
        <f>DATE(2030,12,31)</f>
        <v>47848</v>
      </c>
      <c r="J53" s="87">
        <v>194821.48</v>
      </c>
      <c r="K53" s="44" t="s">
        <v>27</v>
      </c>
      <c r="L53" s="6" t="s">
        <v>39</v>
      </c>
      <c r="M53" s="59">
        <v>0.66339999999999999</v>
      </c>
      <c r="N53" s="7" t="s">
        <v>29</v>
      </c>
      <c r="O53" s="7" t="s">
        <v>2097</v>
      </c>
      <c r="P53" s="37" t="s">
        <v>208</v>
      </c>
      <c r="Q53" s="63" t="s">
        <v>212</v>
      </c>
      <c r="R53" s="9" t="s">
        <v>89</v>
      </c>
      <c r="S53" s="8"/>
      <c r="T53" s="20"/>
    </row>
    <row r="54" spans="1:20" s="4" customFormat="1" ht="130.5" customHeight="1">
      <c r="A54" s="36" t="s">
        <v>128</v>
      </c>
      <c r="B54" s="7" t="s">
        <v>35</v>
      </c>
      <c r="C54" s="37" t="s">
        <v>208</v>
      </c>
      <c r="D54" s="37"/>
      <c r="E54" s="74" t="s">
        <v>213</v>
      </c>
      <c r="F54" s="7" t="s">
        <v>214</v>
      </c>
      <c r="G54" s="8" t="s">
        <v>215</v>
      </c>
      <c r="H54" s="49">
        <f>DATE(2027,1,1)</f>
        <v>46388</v>
      </c>
      <c r="I54" s="49">
        <f>DATE(2030,12,31)</f>
        <v>47848</v>
      </c>
      <c r="J54" s="87">
        <v>552318.96</v>
      </c>
      <c r="K54" s="44" t="s">
        <v>27</v>
      </c>
      <c r="L54" s="6" t="s">
        <v>39</v>
      </c>
      <c r="M54" s="59">
        <v>0.66339999999999999</v>
      </c>
      <c r="N54" s="7" t="s">
        <v>29</v>
      </c>
      <c r="O54" s="7" t="s">
        <v>2097</v>
      </c>
      <c r="P54" s="37" t="s">
        <v>208</v>
      </c>
      <c r="Q54" s="63" t="s">
        <v>212</v>
      </c>
      <c r="R54" s="9" t="s">
        <v>93</v>
      </c>
      <c r="S54" s="8"/>
      <c r="T54" s="20"/>
    </row>
    <row r="55" spans="1:20" s="4" customFormat="1" ht="130.5" customHeight="1">
      <c r="A55" s="36" t="s">
        <v>216</v>
      </c>
      <c r="B55" s="7" t="s">
        <v>35</v>
      </c>
      <c r="C55" s="38" t="s">
        <v>217</v>
      </c>
      <c r="D55" s="38" t="s">
        <v>218</v>
      </c>
      <c r="E55" s="75" t="s">
        <v>219</v>
      </c>
      <c r="F55" s="40" t="s">
        <v>220</v>
      </c>
      <c r="G55" s="6" t="s">
        <v>221</v>
      </c>
      <c r="H55" s="50" t="s">
        <v>222</v>
      </c>
      <c r="I55" s="38">
        <v>2027</v>
      </c>
      <c r="J55" s="88">
        <v>874451.86</v>
      </c>
      <c r="K55" s="44" t="s">
        <v>27</v>
      </c>
      <c r="L55" s="6" t="s">
        <v>223</v>
      </c>
      <c r="M55" s="59">
        <v>0.66339999999999999</v>
      </c>
      <c r="N55" s="38" t="s">
        <v>29</v>
      </c>
      <c r="O55" s="38" t="s">
        <v>224</v>
      </c>
      <c r="P55" s="7" t="s">
        <v>217</v>
      </c>
      <c r="Q55" s="64">
        <v>93010</v>
      </c>
      <c r="R55" s="13" t="s">
        <v>40</v>
      </c>
      <c r="S55" s="6" t="s">
        <v>225</v>
      </c>
      <c r="T55" s="19"/>
    </row>
    <row r="56" spans="1:20" s="4" customFormat="1" ht="130.5" customHeight="1">
      <c r="A56" s="36" t="s">
        <v>216</v>
      </c>
      <c r="B56" s="7" t="s">
        <v>22</v>
      </c>
      <c r="C56" s="38" t="s">
        <v>217</v>
      </c>
      <c r="D56" s="38" t="s">
        <v>218</v>
      </c>
      <c r="E56" s="75" t="s">
        <v>227</v>
      </c>
      <c r="F56" s="40" t="s">
        <v>228</v>
      </c>
      <c r="G56" s="6" t="s">
        <v>229</v>
      </c>
      <c r="H56" s="50" t="s">
        <v>222</v>
      </c>
      <c r="I56" s="38">
        <v>2027</v>
      </c>
      <c r="J56" s="88">
        <v>881393.71</v>
      </c>
      <c r="K56" s="44" t="s">
        <v>27</v>
      </c>
      <c r="L56" s="6" t="s">
        <v>230</v>
      </c>
      <c r="M56" s="59">
        <v>0.66339999999999999</v>
      </c>
      <c r="N56" s="38" t="s">
        <v>29</v>
      </c>
      <c r="O56" s="38" t="s">
        <v>224</v>
      </c>
      <c r="P56" s="7" t="s">
        <v>217</v>
      </c>
      <c r="Q56" s="64">
        <v>93010</v>
      </c>
      <c r="R56" s="13" t="s">
        <v>30</v>
      </c>
      <c r="S56" s="6" t="s">
        <v>225</v>
      </c>
      <c r="T56" s="19"/>
    </row>
    <row r="57" spans="1:20" s="4" customFormat="1" ht="130.5" customHeight="1">
      <c r="A57" s="36" t="s">
        <v>216</v>
      </c>
      <c r="B57" s="7" t="s">
        <v>22</v>
      </c>
      <c r="C57" s="38" t="s">
        <v>231</v>
      </c>
      <c r="D57" s="38" t="s">
        <v>218</v>
      </c>
      <c r="E57" s="75" t="s">
        <v>232</v>
      </c>
      <c r="F57" s="40" t="s">
        <v>233</v>
      </c>
      <c r="G57" s="13" t="s">
        <v>234</v>
      </c>
      <c r="H57" s="50" t="s">
        <v>222</v>
      </c>
      <c r="I57" s="7">
        <v>2027</v>
      </c>
      <c r="J57" s="88">
        <v>1647271.8</v>
      </c>
      <c r="K57" s="44" t="s">
        <v>27</v>
      </c>
      <c r="L57" s="6" t="s">
        <v>230</v>
      </c>
      <c r="M57" s="59">
        <v>0.66339999999999999</v>
      </c>
      <c r="N57" s="38" t="s">
        <v>29</v>
      </c>
      <c r="O57" s="38" t="s">
        <v>224</v>
      </c>
      <c r="P57" s="7" t="s">
        <v>231</v>
      </c>
      <c r="Q57" s="64">
        <v>93010</v>
      </c>
      <c r="R57" s="13" t="s">
        <v>30</v>
      </c>
      <c r="S57" s="6" t="s">
        <v>235</v>
      </c>
      <c r="T57" s="19"/>
    </row>
    <row r="58" spans="1:20" s="4" customFormat="1" ht="130.5" customHeight="1">
      <c r="A58" s="36" t="s">
        <v>216</v>
      </c>
      <c r="B58" s="7" t="s">
        <v>236</v>
      </c>
      <c r="C58" s="38" t="s">
        <v>231</v>
      </c>
      <c r="D58" s="38" t="s">
        <v>218</v>
      </c>
      <c r="E58" s="75" t="s">
        <v>237</v>
      </c>
      <c r="F58" s="40" t="s">
        <v>238</v>
      </c>
      <c r="G58" s="13" t="s">
        <v>239</v>
      </c>
      <c r="H58" s="50" t="s">
        <v>222</v>
      </c>
      <c r="I58" s="7">
        <v>2027</v>
      </c>
      <c r="J58" s="88">
        <v>702221.7</v>
      </c>
      <c r="K58" s="44" t="s">
        <v>27</v>
      </c>
      <c r="L58" s="12" t="s">
        <v>240</v>
      </c>
      <c r="M58" s="59">
        <v>0.66339999999999999</v>
      </c>
      <c r="N58" s="38" t="s">
        <v>29</v>
      </c>
      <c r="O58" s="38" t="s">
        <v>224</v>
      </c>
      <c r="P58" s="7" t="s">
        <v>231</v>
      </c>
      <c r="Q58" s="64">
        <v>93010</v>
      </c>
      <c r="R58" s="13" t="s">
        <v>241</v>
      </c>
      <c r="S58" s="6" t="s">
        <v>235</v>
      </c>
      <c r="T58" s="19"/>
    </row>
    <row r="59" spans="1:20" s="4" customFormat="1" ht="130.5" customHeight="1">
      <c r="A59" s="36" t="s">
        <v>216</v>
      </c>
      <c r="B59" s="7" t="s">
        <v>35</v>
      </c>
      <c r="C59" s="38" t="s">
        <v>242</v>
      </c>
      <c r="D59" s="38" t="s">
        <v>218</v>
      </c>
      <c r="E59" s="75" t="s">
        <v>243</v>
      </c>
      <c r="F59" s="40" t="s">
        <v>244</v>
      </c>
      <c r="G59" s="6" t="s">
        <v>245</v>
      </c>
      <c r="H59" s="50" t="s">
        <v>222</v>
      </c>
      <c r="I59" s="7">
        <v>2027</v>
      </c>
      <c r="J59" s="88">
        <v>999701.12</v>
      </c>
      <c r="K59" s="44" t="s">
        <v>27</v>
      </c>
      <c r="L59" s="6" t="s">
        <v>223</v>
      </c>
      <c r="M59" s="59">
        <v>0.66339999999999999</v>
      </c>
      <c r="N59" s="38" t="s">
        <v>29</v>
      </c>
      <c r="O59" s="38" t="s">
        <v>224</v>
      </c>
      <c r="P59" s="7" t="s">
        <v>242</v>
      </c>
      <c r="Q59" s="64">
        <v>93019</v>
      </c>
      <c r="R59" s="6" t="s">
        <v>40</v>
      </c>
      <c r="S59" s="6" t="s">
        <v>246</v>
      </c>
      <c r="T59" s="19"/>
    </row>
    <row r="60" spans="1:20" s="4" customFormat="1" ht="130.5" customHeight="1">
      <c r="A60" s="36" t="s">
        <v>216</v>
      </c>
      <c r="B60" s="7" t="s">
        <v>22</v>
      </c>
      <c r="C60" s="38" t="s">
        <v>247</v>
      </c>
      <c r="D60" s="38" t="s">
        <v>218</v>
      </c>
      <c r="E60" s="75" t="s">
        <v>248</v>
      </c>
      <c r="F60" s="40" t="s">
        <v>249</v>
      </c>
      <c r="G60" s="13" t="s">
        <v>248</v>
      </c>
      <c r="H60" s="50" t="s">
        <v>222</v>
      </c>
      <c r="I60" s="38">
        <v>2029</v>
      </c>
      <c r="J60" s="88">
        <v>5262340.6399999997</v>
      </c>
      <c r="K60" s="44" t="s">
        <v>27</v>
      </c>
      <c r="L60" s="6" t="s">
        <v>230</v>
      </c>
      <c r="M60" s="59">
        <v>0.66339999999999999</v>
      </c>
      <c r="N60" s="38" t="s">
        <v>29</v>
      </c>
      <c r="O60" s="38" t="s">
        <v>250</v>
      </c>
      <c r="P60" s="65" t="s">
        <v>247</v>
      </c>
      <c r="Q60" s="64">
        <v>94019</v>
      </c>
      <c r="R60" s="13" t="s">
        <v>251</v>
      </c>
      <c r="S60" s="13" t="s">
        <v>252</v>
      </c>
      <c r="T60" s="21"/>
    </row>
    <row r="61" spans="1:20" s="4" customFormat="1" ht="130.5" customHeight="1">
      <c r="A61" s="36" t="s">
        <v>216</v>
      </c>
      <c r="B61" s="7" t="s">
        <v>35</v>
      </c>
      <c r="C61" s="38" t="s">
        <v>247</v>
      </c>
      <c r="D61" s="38" t="s">
        <v>218</v>
      </c>
      <c r="E61" s="75" t="s">
        <v>253</v>
      </c>
      <c r="F61" s="40" t="s">
        <v>254</v>
      </c>
      <c r="G61" s="13" t="s">
        <v>255</v>
      </c>
      <c r="H61" s="50" t="s">
        <v>222</v>
      </c>
      <c r="I61" s="7">
        <v>2029</v>
      </c>
      <c r="J61" s="88">
        <v>1057274.27</v>
      </c>
      <c r="K61" s="44" t="s">
        <v>27</v>
      </c>
      <c r="L61" s="6" t="s">
        <v>223</v>
      </c>
      <c r="M61" s="59">
        <v>0.66339999999999999</v>
      </c>
      <c r="N61" s="38" t="s">
        <v>29</v>
      </c>
      <c r="O61" s="38" t="s">
        <v>250</v>
      </c>
      <c r="P61" s="65" t="s">
        <v>247</v>
      </c>
      <c r="Q61" s="64">
        <v>94019</v>
      </c>
      <c r="R61" s="13" t="s">
        <v>121</v>
      </c>
      <c r="S61" s="13" t="s">
        <v>256</v>
      </c>
      <c r="T61" s="21"/>
    </row>
    <row r="62" spans="1:20" s="4" customFormat="1" ht="130.5" customHeight="1">
      <c r="A62" s="36" t="s">
        <v>216</v>
      </c>
      <c r="B62" s="7" t="s">
        <v>35</v>
      </c>
      <c r="C62" s="38" t="s">
        <v>247</v>
      </c>
      <c r="D62" s="38" t="s">
        <v>218</v>
      </c>
      <c r="E62" s="75" t="s">
        <v>257</v>
      </c>
      <c r="F62" s="40" t="s">
        <v>258</v>
      </c>
      <c r="G62" s="13" t="s">
        <v>259</v>
      </c>
      <c r="H62" s="50" t="s">
        <v>222</v>
      </c>
      <c r="I62" s="7">
        <v>2029</v>
      </c>
      <c r="J62" s="88">
        <v>897639.5</v>
      </c>
      <c r="K62" s="44" t="s">
        <v>27</v>
      </c>
      <c r="L62" s="6" t="s">
        <v>223</v>
      </c>
      <c r="M62" s="59">
        <v>0.66339999999999999</v>
      </c>
      <c r="N62" s="38" t="s">
        <v>29</v>
      </c>
      <c r="O62" s="38" t="s">
        <v>250</v>
      </c>
      <c r="P62" s="65" t="s">
        <v>247</v>
      </c>
      <c r="Q62" s="64">
        <v>94019</v>
      </c>
      <c r="R62" s="13" t="s">
        <v>260</v>
      </c>
      <c r="S62" s="13" t="s">
        <v>256</v>
      </c>
      <c r="T62" s="21"/>
    </row>
    <row r="63" spans="1:20" s="4" customFormat="1" ht="130.5" customHeight="1">
      <c r="A63" s="36" t="s">
        <v>216</v>
      </c>
      <c r="B63" s="7" t="s">
        <v>22</v>
      </c>
      <c r="C63" s="38" t="s">
        <v>261</v>
      </c>
      <c r="D63" s="38" t="s">
        <v>218</v>
      </c>
      <c r="E63" s="75" t="s">
        <v>262</v>
      </c>
      <c r="F63" s="40" t="s">
        <v>263</v>
      </c>
      <c r="G63" s="6" t="s">
        <v>264</v>
      </c>
      <c r="H63" s="50" t="s">
        <v>222</v>
      </c>
      <c r="I63" s="7">
        <v>2027</v>
      </c>
      <c r="J63" s="88">
        <v>2974900.84</v>
      </c>
      <c r="K63" s="44" t="s">
        <v>27</v>
      </c>
      <c r="L63" s="6" t="s">
        <v>230</v>
      </c>
      <c r="M63" s="59">
        <v>0.66339999999999999</v>
      </c>
      <c r="N63" s="38" t="s">
        <v>29</v>
      </c>
      <c r="O63" s="38" t="s">
        <v>224</v>
      </c>
      <c r="P63" s="7" t="s">
        <v>261</v>
      </c>
      <c r="Q63" s="64">
        <v>93017</v>
      </c>
      <c r="R63" s="13" t="s">
        <v>30</v>
      </c>
      <c r="S63" s="6" t="s">
        <v>265</v>
      </c>
      <c r="T63" s="19"/>
    </row>
    <row r="64" spans="1:20" s="4" customFormat="1" ht="130.5" customHeight="1">
      <c r="A64" s="36" t="s">
        <v>216</v>
      </c>
      <c r="B64" s="7" t="s">
        <v>35</v>
      </c>
      <c r="C64" s="38" t="s">
        <v>261</v>
      </c>
      <c r="D64" s="38" t="s">
        <v>266</v>
      </c>
      <c r="E64" s="75" t="s">
        <v>267</v>
      </c>
      <c r="F64" s="40" t="s">
        <v>268</v>
      </c>
      <c r="G64" s="6" t="s">
        <v>269</v>
      </c>
      <c r="H64" s="50" t="s">
        <v>222</v>
      </c>
      <c r="I64" s="7">
        <v>2028</v>
      </c>
      <c r="J64" s="88">
        <v>3567142.48</v>
      </c>
      <c r="K64" s="44" t="s">
        <v>27</v>
      </c>
      <c r="L64" s="6" t="s">
        <v>223</v>
      </c>
      <c r="M64" s="59">
        <v>0.66339999999999999</v>
      </c>
      <c r="N64" s="38" t="s">
        <v>29</v>
      </c>
      <c r="O64" s="38" t="s">
        <v>224</v>
      </c>
      <c r="P64" s="7" t="s">
        <v>261</v>
      </c>
      <c r="Q64" s="64">
        <v>93017</v>
      </c>
      <c r="R64" s="13" t="s">
        <v>40</v>
      </c>
      <c r="S64" s="6" t="s">
        <v>265</v>
      </c>
      <c r="T64" s="19"/>
    </row>
    <row r="65" spans="1:20" s="4" customFormat="1" ht="130.5" customHeight="1">
      <c r="A65" s="36" t="s">
        <v>216</v>
      </c>
      <c r="B65" s="7" t="s">
        <v>22</v>
      </c>
      <c r="C65" s="38" t="s">
        <v>304</v>
      </c>
      <c r="D65" s="38" t="s">
        <v>218</v>
      </c>
      <c r="E65" s="75" t="s">
        <v>270</v>
      </c>
      <c r="F65" s="40" t="s">
        <v>271</v>
      </c>
      <c r="G65" s="13" t="s">
        <v>272</v>
      </c>
      <c r="H65" s="50" t="s">
        <v>222</v>
      </c>
      <c r="I65" s="38">
        <v>2027</v>
      </c>
      <c r="J65" s="14">
        <v>1405513.21</v>
      </c>
      <c r="K65" s="44" t="s">
        <v>27</v>
      </c>
      <c r="L65" s="6" t="s">
        <v>230</v>
      </c>
      <c r="M65" s="59">
        <v>0.66339999999999999</v>
      </c>
      <c r="N65" s="38" t="s">
        <v>29</v>
      </c>
      <c r="O65" s="38" t="s">
        <v>224</v>
      </c>
      <c r="P65" s="65" t="s">
        <v>304</v>
      </c>
      <c r="Q65" s="64">
        <v>93100</v>
      </c>
      <c r="R65" s="13" t="s">
        <v>273</v>
      </c>
      <c r="S65" s="13" t="s">
        <v>224</v>
      </c>
      <c r="T65" s="21"/>
    </row>
    <row r="66" spans="1:20" s="4" customFormat="1" ht="130.5" customHeight="1">
      <c r="A66" s="36" t="s">
        <v>216</v>
      </c>
      <c r="B66" s="7" t="s">
        <v>35</v>
      </c>
      <c r="C66" s="38" t="s">
        <v>304</v>
      </c>
      <c r="D66" s="38" t="s">
        <v>266</v>
      </c>
      <c r="E66" s="75" t="s">
        <v>274</v>
      </c>
      <c r="F66" s="40" t="s">
        <v>275</v>
      </c>
      <c r="G66" s="13" t="s">
        <v>274</v>
      </c>
      <c r="H66" s="50" t="s">
        <v>222</v>
      </c>
      <c r="I66" s="38">
        <v>2027</v>
      </c>
      <c r="J66" s="14">
        <v>293044</v>
      </c>
      <c r="K66" s="44" t="s">
        <v>27</v>
      </c>
      <c r="L66" s="6" t="s">
        <v>223</v>
      </c>
      <c r="M66" s="59">
        <v>0.66339999999999999</v>
      </c>
      <c r="N66" s="38" t="s">
        <v>29</v>
      </c>
      <c r="O66" s="38" t="s">
        <v>224</v>
      </c>
      <c r="P66" s="65" t="s">
        <v>304</v>
      </c>
      <c r="Q66" s="64">
        <v>93100</v>
      </c>
      <c r="R66" s="13" t="s">
        <v>276</v>
      </c>
      <c r="S66" s="13" t="s">
        <v>224</v>
      </c>
      <c r="T66" s="21"/>
    </row>
    <row r="67" spans="1:20" s="4" customFormat="1" ht="130.5" customHeight="1">
      <c r="A67" s="36" t="s">
        <v>216</v>
      </c>
      <c r="B67" s="7" t="s">
        <v>35</v>
      </c>
      <c r="C67" s="38" t="s">
        <v>304</v>
      </c>
      <c r="D67" s="38" t="s">
        <v>266</v>
      </c>
      <c r="E67" s="75" t="s">
        <v>277</v>
      </c>
      <c r="F67" s="40" t="s">
        <v>278</v>
      </c>
      <c r="G67" s="13" t="s">
        <v>277</v>
      </c>
      <c r="H67" s="50" t="s">
        <v>222</v>
      </c>
      <c r="I67" s="38">
        <v>2027</v>
      </c>
      <c r="J67" s="14">
        <v>298000</v>
      </c>
      <c r="K67" s="44" t="s">
        <v>27</v>
      </c>
      <c r="L67" s="6" t="s">
        <v>223</v>
      </c>
      <c r="M67" s="59">
        <v>0.66339999999999999</v>
      </c>
      <c r="N67" s="38" t="s">
        <v>29</v>
      </c>
      <c r="O67" s="38" t="s">
        <v>224</v>
      </c>
      <c r="P67" s="65" t="s">
        <v>304</v>
      </c>
      <c r="Q67" s="64">
        <v>93100</v>
      </c>
      <c r="R67" s="13" t="s">
        <v>279</v>
      </c>
      <c r="S67" s="13" t="s">
        <v>224</v>
      </c>
      <c r="T67" s="21"/>
    </row>
    <row r="68" spans="1:20" s="4" customFormat="1" ht="130.5" customHeight="1">
      <c r="A68" s="36" t="s">
        <v>216</v>
      </c>
      <c r="B68" s="7" t="s">
        <v>35</v>
      </c>
      <c r="C68" s="38" t="s">
        <v>304</v>
      </c>
      <c r="D68" s="38" t="s">
        <v>218</v>
      </c>
      <c r="E68" s="75" t="s">
        <v>280</v>
      </c>
      <c r="F68" s="40" t="s">
        <v>281</v>
      </c>
      <c r="G68" s="13" t="s">
        <v>282</v>
      </c>
      <c r="H68" s="50" t="s">
        <v>222</v>
      </c>
      <c r="I68" s="38">
        <v>2027</v>
      </c>
      <c r="J68" s="14">
        <v>238638</v>
      </c>
      <c r="K68" s="44" t="s">
        <v>27</v>
      </c>
      <c r="L68" s="6" t="s">
        <v>223</v>
      </c>
      <c r="M68" s="59">
        <v>0.66339999999999999</v>
      </c>
      <c r="N68" s="38" t="s">
        <v>29</v>
      </c>
      <c r="O68" s="38" t="s">
        <v>224</v>
      </c>
      <c r="P68" s="65" t="s">
        <v>304</v>
      </c>
      <c r="Q68" s="64">
        <v>93100</v>
      </c>
      <c r="R68" s="13" t="s">
        <v>283</v>
      </c>
      <c r="S68" s="13" t="s">
        <v>224</v>
      </c>
      <c r="T68" s="21"/>
    </row>
    <row r="69" spans="1:20" s="4" customFormat="1" ht="130.5" customHeight="1">
      <c r="A69" s="36" t="s">
        <v>216</v>
      </c>
      <c r="B69" s="7" t="s">
        <v>104</v>
      </c>
      <c r="C69" s="38" t="s">
        <v>304</v>
      </c>
      <c r="D69" s="7" t="s">
        <v>218</v>
      </c>
      <c r="E69" s="75" t="s">
        <v>284</v>
      </c>
      <c r="F69" s="40" t="s">
        <v>285</v>
      </c>
      <c r="G69" s="13" t="s">
        <v>286</v>
      </c>
      <c r="H69" s="50" t="s">
        <v>222</v>
      </c>
      <c r="I69" s="38">
        <v>2027</v>
      </c>
      <c r="J69" s="14">
        <v>545243.19999999995</v>
      </c>
      <c r="K69" s="44" t="s">
        <v>27</v>
      </c>
      <c r="L69" s="6" t="s">
        <v>109</v>
      </c>
      <c r="M69" s="59">
        <v>0.66339999999999999</v>
      </c>
      <c r="N69" s="38" t="s">
        <v>29</v>
      </c>
      <c r="O69" s="38" t="s">
        <v>224</v>
      </c>
      <c r="P69" s="65" t="s">
        <v>304</v>
      </c>
      <c r="Q69" s="64">
        <v>93100</v>
      </c>
      <c r="R69" s="13" t="s">
        <v>110</v>
      </c>
      <c r="S69" s="13" t="s">
        <v>224</v>
      </c>
      <c r="T69" s="21"/>
    </row>
    <row r="70" spans="1:20" s="4" customFormat="1" ht="130.5" customHeight="1">
      <c r="A70" s="36" t="s">
        <v>216</v>
      </c>
      <c r="B70" s="7" t="s">
        <v>35</v>
      </c>
      <c r="C70" s="38" t="s">
        <v>216</v>
      </c>
      <c r="D70" s="38" t="s">
        <v>218</v>
      </c>
      <c r="E70" s="75" t="s">
        <v>287</v>
      </c>
      <c r="F70" s="40" t="s">
        <v>288</v>
      </c>
      <c r="G70" s="13" t="s">
        <v>287</v>
      </c>
      <c r="H70" s="50" t="s">
        <v>222</v>
      </c>
      <c r="I70" s="38">
        <v>2029</v>
      </c>
      <c r="J70" s="88">
        <v>162422.89000000001</v>
      </c>
      <c r="K70" s="44" t="s">
        <v>27</v>
      </c>
      <c r="L70" s="6" t="s">
        <v>223</v>
      </c>
      <c r="M70" s="59">
        <v>0.66339999999999999</v>
      </c>
      <c r="N70" s="38" t="s">
        <v>29</v>
      </c>
      <c r="O70" s="38" t="s">
        <v>224</v>
      </c>
      <c r="P70" s="65" t="s">
        <v>289</v>
      </c>
      <c r="Q70" s="64">
        <v>93100</v>
      </c>
      <c r="R70" s="13" t="s">
        <v>89</v>
      </c>
      <c r="S70" s="13" t="s">
        <v>216</v>
      </c>
      <c r="T70" s="21" t="s">
        <v>290</v>
      </c>
    </row>
    <row r="71" spans="1:20" s="4" customFormat="1" ht="130.5" customHeight="1">
      <c r="A71" s="36" t="s">
        <v>216</v>
      </c>
      <c r="B71" s="7" t="s">
        <v>35</v>
      </c>
      <c r="C71" s="38" t="s">
        <v>304</v>
      </c>
      <c r="D71" s="38" t="s">
        <v>218</v>
      </c>
      <c r="E71" s="75" t="s">
        <v>291</v>
      </c>
      <c r="F71" s="40" t="s">
        <v>292</v>
      </c>
      <c r="G71" s="13" t="s">
        <v>293</v>
      </c>
      <c r="H71" s="50" t="s">
        <v>222</v>
      </c>
      <c r="I71" s="38">
        <v>2027</v>
      </c>
      <c r="J71" s="14">
        <v>1431831</v>
      </c>
      <c r="K71" s="44" t="s">
        <v>27</v>
      </c>
      <c r="L71" s="6" t="s">
        <v>223</v>
      </c>
      <c r="M71" s="59">
        <v>0.66339999999999999</v>
      </c>
      <c r="N71" s="38" t="s">
        <v>29</v>
      </c>
      <c r="O71" s="38" t="s">
        <v>224</v>
      </c>
      <c r="P71" s="65" t="s">
        <v>304</v>
      </c>
      <c r="Q71" s="64">
        <v>93100</v>
      </c>
      <c r="R71" s="13" t="s">
        <v>294</v>
      </c>
      <c r="S71" s="13" t="s">
        <v>224</v>
      </c>
      <c r="T71" s="21"/>
    </row>
    <row r="72" spans="1:20" s="4" customFormat="1" ht="130.5" customHeight="1">
      <c r="A72" s="36" t="s">
        <v>216</v>
      </c>
      <c r="B72" s="7" t="s">
        <v>236</v>
      </c>
      <c r="C72" s="38" t="s">
        <v>304</v>
      </c>
      <c r="D72" s="38" t="s">
        <v>218</v>
      </c>
      <c r="E72" s="75" t="s">
        <v>295</v>
      </c>
      <c r="F72" s="40" t="s">
        <v>296</v>
      </c>
      <c r="G72" s="13" t="s">
        <v>297</v>
      </c>
      <c r="H72" s="50" t="s">
        <v>222</v>
      </c>
      <c r="I72" s="38">
        <v>2028</v>
      </c>
      <c r="J72" s="14">
        <v>351110.85</v>
      </c>
      <c r="K72" s="44" t="s">
        <v>27</v>
      </c>
      <c r="L72" s="12" t="s">
        <v>240</v>
      </c>
      <c r="M72" s="59">
        <v>0.66339999999999999</v>
      </c>
      <c r="N72" s="38" t="s">
        <v>29</v>
      </c>
      <c r="O72" s="38" t="s">
        <v>224</v>
      </c>
      <c r="P72" s="65" t="s">
        <v>304</v>
      </c>
      <c r="Q72" s="64">
        <v>93100</v>
      </c>
      <c r="R72" s="13" t="s">
        <v>241</v>
      </c>
      <c r="S72" s="13" t="s">
        <v>224</v>
      </c>
      <c r="T72" s="21"/>
    </row>
    <row r="73" spans="1:20" s="4" customFormat="1" ht="130.5" customHeight="1">
      <c r="A73" s="36" t="s">
        <v>216</v>
      </c>
      <c r="B73" s="7" t="s">
        <v>35</v>
      </c>
      <c r="C73" s="38" t="s">
        <v>304</v>
      </c>
      <c r="D73" s="38" t="s">
        <v>218</v>
      </c>
      <c r="E73" s="75" t="s">
        <v>298</v>
      </c>
      <c r="F73" s="40" t="s">
        <v>299</v>
      </c>
      <c r="G73" s="13" t="s">
        <v>300</v>
      </c>
      <c r="H73" s="50" t="s">
        <v>222</v>
      </c>
      <c r="I73" s="38">
        <v>2027</v>
      </c>
      <c r="J73" s="14">
        <v>447000</v>
      </c>
      <c r="K73" s="44" t="s">
        <v>27</v>
      </c>
      <c r="L73" s="6" t="s">
        <v>223</v>
      </c>
      <c r="M73" s="59">
        <v>0.66339999999999999</v>
      </c>
      <c r="N73" s="38" t="s">
        <v>29</v>
      </c>
      <c r="O73" s="38" t="s">
        <v>224</v>
      </c>
      <c r="P73" s="65" t="s">
        <v>304</v>
      </c>
      <c r="Q73" s="64">
        <v>93100</v>
      </c>
      <c r="R73" s="13" t="s">
        <v>44</v>
      </c>
      <c r="S73" s="13" t="s">
        <v>224</v>
      </c>
      <c r="T73" s="21"/>
    </row>
    <row r="74" spans="1:20" s="4" customFormat="1" ht="130.5" customHeight="1">
      <c r="A74" s="36" t="s">
        <v>216</v>
      </c>
      <c r="B74" s="7" t="s">
        <v>35</v>
      </c>
      <c r="C74" s="38" t="s">
        <v>304</v>
      </c>
      <c r="D74" s="38" t="s">
        <v>218</v>
      </c>
      <c r="E74" s="75" t="s">
        <v>301</v>
      </c>
      <c r="F74" s="40" t="s">
        <v>302</v>
      </c>
      <c r="G74" s="13" t="s">
        <v>303</v>
      </c>
      <c r="H74" s="50" t="s">
        <v>222</v>
      </c>
      <c r="I74" s="38">
        <v>2028</v>
      </c>
      <c r="J74" s="14">
        <v>1191261.48</v>
      </c>
      <c r="K74" s="44" t="s">
        <v>27</v>
      </c>
      <c r="L74" s="6" t="s">
        <v>223</v>
      </c>
      <c r="M74" s="59">
        <v>0.66339999999999999</v>
      </c>
      <c r="N74" s="38" t="s">
        <v>29</v>
      </c>
      <c r="O74" s="38" t="s">
        <v>224</v>
      </c>
      <c r="P74" s="65" t="s">
        <v>304</v>
      </c>
      <c r="Q74" s="64">
        <v>93100</v>
      </c>
      <c r="R74" s="13" t="s">
        <v>58</v>
      </c>
      <c r="S74" s="13" t="s">
        <v>224</v>
      </c>
      <c r="T74" s="21"/>
    </row>
    <row r="75" spans="1:20" s="4" customFormat="1" ht="130.5" customHeight="1">
      <c r="A75" s="36" t="s">
        <v>216</v>
      </c>
      <c r="B75" s="7" t="s">
        <v>22</v>
      </c>
      <c r="C75" s="38" t="s">
        <v>304</v>
      </c>
      <c r="D75" s="38" t="s">
        <v>305</v>
      </c>
      <c r="E75" s="76" t="s">
        <v>306</v>
      </c>
      <c r="F75" s="40" t="s">
        <v>307</v>
      </c>
      <c r="G75" s="6" t="s">
        <v>308</v>
      </c>
      <c r="H75" s="48">
        <v>45625</v>
      </c>
      <c r="I75" s="48">
        <v>45838</v>
      </c>
      <c r="J75" s="88">
        <v>1394486.79</v>
      </c>
      <c r="K75" s="44" t="s">
        <v>27</v>
      </c>
      <c r="L75" s="6" t="s">
        <v>230</v>
      </c>
      <c r="M75" s="59">
        <v>0.66339999999999999</v>
      </c>
      <c r="N75" s="38" t="s">
        <v>29</v>
      </c>
      <c r="O75" s="38" t="s">
        <v>309</v>
      </c>
      <c r="P75" s="66" t="s">
        <v>309</v>
      </c>
      <c r="Q75" s="64" t="s">
        <v>310</v>
      </c>
      <c r="R75" s="13" t="s">
        <v>30</v>
      </c>
      <c r="S75" s="6" t="s">
        <v>311</v>
      </c>
      <c r="T75" s="19" t="s">
        <v>312</v>
      </c>
    </row>
    <row r="76" spans="1:20" s="4" customFormat="1" ht="130.5" customHeight="1">
      <c r="A76" s="36" t="s">
        <v>216</v>
      </c>
      <c r="B76" s="7" t="s">
        <v>22</v>
      </c>
      <c r="C76" s="38" t="s">
        <v>304</v>
      </c>
      <c r="D76" s="38" t="s">
        <v>218</v>
      </c>
      <c r="E76" s="75" t="s">
        <v>313</v>
      </c>
      <c r="F76" s="40" t="s">
        <v>314</v>
      </c>
      <c r="G76" s="13" t="s">
        <v>313</v>
      </c>
      <c r="H76" s="50" t="s">
        <v>222</v>
      </c>
      <c r="I76" s="38">
        <v>2029</v>
      </c>
      <c r="J76" s="14">
        <v>6588486.2199999997</v>
      </c>
      <c r="K76" s="44" t="s">
        <v>27</v>
      </c>
      <c r="L76" s="6" t="s">
        <v>230</v>
      </c>
      <c r="M76" s="59">
        <v>0.66339999999999999</v>
      </c>
      <c r="N76" s="38" t="s">
        <v>29</v>
      </c>
      <c r="O76" s="38" t="s">
        <v>224</v>
      </c>
      <c r="P76" s="65" t="s">
        <v>304</v>
      </c>
      <c r="Q76" s="64">
        <v>93100</v>
      </c>
      <c r="R76" s="13" t="s">
        <v>30</v>
      </c>
      <c r="S76" s="13" t="s">
        <v>224</v>
      </c>
      <c r="T76" s="21"/>
    </row>
    <row r="77" spans="1:20" s="4" customFormat="1" ht="130.5" customHeight="1">
      <c r="A77" s="36" t="s">
        <v>216</v>
      </c>
      <c r="B77" s="7" t="s">
        <v>236</v>
      </c>
      <c r="C77" s="38" t="s">
        <v>304</v>
      </c>
      <c r="D77" s="38" t="s">
        <v>218</v>
      </c>
      <c r="E77" s="75" t="s">
        <v>315</v>
      </c>
      <c r="F77" s="40" t="s">
        <v>316</v>
      </c>
      <c r="G77" s="13" t="s">
        <v>317</v>
      </c>
      <c r="H77" s="50" t="s">
        <v>222</v>
      </c>
      <c r="I77" s="38">
        <v>2027</v>
      </c>
      <c r="J77" s="14">
        <v>351110.85</v>
      </c>
      <c r="K77" s="44" t="s">
        <v>27</v>
      </c>
      <c r="L77" s="12" t="s">
        <v>240</v>
      </c>
      <c r="M77" s="59">
        <v>0.66339999999999999</v>
      </c>
      <c r="N77" s="38" t="s">
        <v>29</v>
      </c>
      <c r="O77" s="38" t="s">
        <v>224</v>
      </c>
      <c r="P77" s="65" t="s">
        <v>304</v>
      </c>
      <c r="Q77" s="64">
        <v>93100</v>
      </c>
      <c r="R77" s="13" t="s">
        <v>44</v>
      </c>
      <c r="S77" s="13" t="s">
        <v>224</v>
      </c>
      <c r="T77" s="21"/>
    </row>
    <row r="78" spans="1:20" s="4" customFormat="1" ht="130.5" customHeight="1">
      <c r="A78" s="36" t="s">
        <v>216</v>
      </c>
      <c r="B78" s="7" t="s">
        <v>35</v>
      </c>
      <c r="C78" s="38" t="s">
        <v>304</v>
      </c>
      <c r="D78" s="38" t="s">
        <v>218</v>
      </c>
      <c r="E78" s="75" t="s">
        <v>318</v>
      </c>
      <c r="F78" s="40" t="s">
        <v>319</v>
      </c>
      <c r="G78" s="13" t="s">
        <v>318</v>
      </c>
      <c r="H78" s="50" t="s">
        <v>222</v>
      </c>
      <c r="I78" s="38">
        <v>2029</v>
      </c>
      <c r="J78" s="14">
        <v>5580441.7999999998</v>
      </c>
      <c r="K78" s="44" t="s">
        <v>27</v>
      </c>
      <c r="L78" s="6" t="s">
        <v>223</v>
      </c>
      <c r="M78" s="59">
        <v>0.66339999999999999</v>
      </c>
      <c r="N78" s="38" t="s">
        <v>29</v>
      </c>
      <c r="O78" s="38" t="s">
        <v>224</v>
      </c>
      <c r="P78" s="65" t="s">
        <v>304</v>
      </c>
      <c r="Q78" s="64">
        <v>93100</v>
      </c>
      <c r="R78" s="13" t="s">
        <v>40</v>
      </c>
      <c r="S78" s="13" t="s">
        <v>224</v>
      </c>
      <c r="T78" s="21"/>
    </row>
    <row r="79" spans="1:20" s="4" customFormat="1" ht="130.5" customHeight="1">
      <c r="A79" s="36" t="s">
        <v>216</v>
      </c>
      <c r="B79" s="7" t="s">
        <v>35</v>
      </c>
      <c r="C79" s="38" t="s">
        <v>216</v>
      </c>
      <c r="D79" s="38" t="s">
        <v>218</v>
      </c>
      <c r="E79" s="75" t="s">
        <v>320</v>
      </c>
      <c r="F79" s="40" t="s">
        <v>321</v>
      </c>
      <c r="G79" s="12" t="s">
        <v>322</v>
      </c>
      <c r="H79" s="50" t="s">
        <v>222</v>
      </c>
      <c r="I79" s="38">
        <v>2029</v>
      </c>
      <c r="J79" s="88">
        <v>460468.95</v>
      </c>
      <c r="K79" s="44" t="s">
        <v>27</v>
      </c>
      <c r="L79" s="6" t="s">
        <v>223</v>
      </c>
      <c r="M79" s="59">
        <v>0.66339999999999999</v>
      </c>
      <c r="N79" s="38" t="s">
        <v>29</v>
      </c>
      <c r="O79" s="38" t="s">
        <v>224</v>
      </c>
      <c r="P79" s="65" t="s">
        <v>289</v>
      </c>
      <c r="Q79" s="64">
        <v>93100</v>
      </c>
      <c r="R79" s="13" t="s">
        <v>93</v>
      </c>
      <c r="S79" s="13" t="s">
        <v>216</v>
      </c>
      <c r="T79" s="21"/>
    </row>
    <row r="80" spans="1:20" s="4" customFormat="1" ht="130.5" customHeight="1">
      <c r="A80" s="36" t="s">
        <v>323</v>
      </c>
      <c r="B80" s="7" t="s">
        <v>22</v>
      </c>
      <c r="C80" s="7" t="s">
        <v>324</v>
      </c>
      <c r="D80" s="7"/>
      <c r="E80" s="73" t="s">
        <v>325</v>
      </c>
      <c r="F80" s="7" t="s">
        <v>326</v>
      </c>
      <c r="G80" s="6" t="s">
        <v>327</v>
      </c>
      <c r="H80" s="48">
        <v>45849</v>
      </c>
      <c r="I80" s="48">
        <v>47118</v>
      </c>
      <c r="J80" s="14">
        <v>500000</v>
      </c>
      <c r="K80" s="44" t="s">
        <v>27</v>
      </c>
      <c r="L80" s="6" t="s">
        <v>230</v>
      </c>
      <c r="M80" s="59">
        <v>0.66339999999999999</v>
      </c>
      <c r="N80" s="67" t="s">
        <v>29</v>
      </c>
      <c r="O80" s="7" t="s">
        <v>2097</v>
      </c>
      <c r="P80" s="7" t="s">
        <v>324</v>
      </c>
      <c r="Q80" s="62">
        <v>95032</v>
      </c>
      <c r="R80" s="6" t="s">
        <v>30</v>
      </c>
      <c r="S80" s="6" t="s">
        <v>328</v>
      </c>
      <c r="T80" s="19"/>
    </row>
    <row r="81" spans="1:20" s="4" customFormat="1" ht="130.5" customHeight="1">
      <c r="A81" s="36" t="s">
        <v>323</v>
      </c>
      <c r="B81" s="7" t="s">
        <v>22</v>
      </c>
      <c r="C81" s="7" t="s">
        <v>324</v>
      </c>
      <c r="D81" s="7"/>
      <c r="E81" s="73" t="s">
        <v>330</v>
      </c>
      <c r="F81" s="7" t="s">
        <v>331</v>
      </c>
      <c r="G81" s="6" t="s">
        <v>332</v>
      </c>
      <c r="H81" s="48">
        <v>45849</v>
      </c>
      <c r="I81" s="48">
        <v>47118</v>
      </c>
      <c r="J81" s="14">
        <v>1824246</v>
      </c>
      <c r="K81" s="44" t="s">
        <v>27</v>
      </c>
      <c r="L81" s="6" t="s">
        <v>230</v>
      </c>
      <c r="M81" s="59">
        <v>0.66339999999999999</v>
      </c>
      <c r="N81" s="67" t="s">
        <v>29</v>
      </c>
      <c r="O81" s="7" t="s">
        <v>2097</v>
      </c>
      <c r="P81" s="7" t="s">
        <v>324</v>
      </c>
      <c r="Q81" s="62">
        <v>95032</v>
      </c>
      <c r="R81" s="6" t="s">
        <v>251</v>
      </c>
      <c r="S81" s="6" t="s">
        <v>333</v>
      </c>
      <c r="T81" s="19"/>
    </row>
    <row r="82" spans="1:20" s="4" customFormat="1" ht="130.5" customHeight="1">
      <c r="A82" s="36" t="s">
        <v>323</v>
      </c>
      <c r="B82" s="7" t="s">
        <v>35</v>
      </c>
      <c r="C82" s="7" t="s">
        <v>324</v>
      </c>
      <c r="D82" s="7"/>
      <c r="E82" s="73" t="s">
        <v>334</v>
      </c>
      <c r="F82" s="7" t="s">
        <v>335</v>
      </c>
      <c r="G82" s="6" t="s">
        <v>336</v>
      </c>
      <c r="H82" s="48">
        <v>45849</v>
      </c>
      <c r="I82" s="48">
        <v>47118</v>
      </c>
      <c r="J82" s="14">
        <v>2480508.04</v>
      </c>
      <c r="K82" s="44" t="s">
        <v>27</v>
      </c>
      <c r="L82" s="6" t="s">
        <v>223</v>
      </c>
      <c r="M82" s="59">
        <v>0.66339999999999999</v>
      </c>
      <c r="N82" s="67" t="s">
        <v>29</v>
      </c>
      <c r="O82" s="7" t="s">
        <v>2097</v>
      </c>
      <c r="P82" s="7" t="s">
        <v>324</v>
      </c>
      <c r="Q82" s="62">
        <v>95032</v>
      </c>
      <c r="R82" s="6" t="s">
        <v>294</v>
      </c>
      <c r="S82" s="6" t="s">
        <v>337</v>
      </c>
      <c r="T82" s="19"/>
    </row>
    <row r="83" spans="1:20" s="4" customFormat="1" ht="130.5" customHeight="1">
      <c r="A83" s="36" t="s">
        <v>323</v>
      </c>
      <c r="B83" s="7" t="s">
        <v>35</v>
      </c>
      <c r="C83" s="7" t="s">
        <v>338</v>
      </c>
      <c r="D83" s="7"/>
      <c r="E83" s="73" t="s">
        <v>339</v>
      </c>
      <c r="F83" s="7" t="s">
        <v>340</v>
      </c>
      <c r="G83" s="6" t="s">
        <v>336</v>
      </c>
      <c r="H83" s="48">
        <v>45849</v>
      </c>
      <c r="I83" s="48">
        <v>47118</v>
      </c>
      <c r="J83" s="14">
        <v>2450000</v>
      </c>
      <c r="K83" s="44" t="s">
        <v>27</v>
      </c>
      <c r="L83" s="6" t="s">
        <v>223</v>
      </c>
      <c r="M83" s="59">
        <v>0.66339999999999999</v>
      </c>
      <c r="N83" s="67" t="s">
        <v>29</v>
      </c>
      <c r="O83" s="7" t="s">
        <v>2097</v>
      </c>
      <c r="P83" s="7" t="s">
        <v>338</v>
      </c>
      <c r="Q83" s="62">
        <v>95030</v>
      </c>
      <c r="R83" s="6" t="s">
        <v>294</v>
      </c>
      <c r="S83" s="6" t="s">
        <v>341</v>
      </c>
      <c r="T83" s="19"/>
    </row>
    <row r="84" spans="1:20" s="4" customFormat="1" ht="130.5" customHeight="1">
      <c r="A84" s="36" t="s">
        <v>323</v>
      </c>
      <c r="B84" s="7" t="s">
        <v>22</v>
      </c>
      <c r="C84" s="7" t="s">
        <v>338</v>
      </c>
      <c r="D84" s="7"/>
      <c r="E84" s="73" t="s">
        <v>342</v>
      </c>
      <c r="F84" s="7" t="s">
        <v>343</v>
      </c>
      <c r="G84" s="6" t="s">
        <v>332</v>
      </c>
      <c r="H84" s="48">
        <v>45849</v>
      </c>
      <c r="I84" s="48">
        <v>46752</v>
      </c>
      <c r="J84" s="14">
        <v>2000000</v>
      </c>
      <c r="K84" s="44" t="s">
        <v>27</v>
      </c>
      <c r="L84" s="6" t="s">
        <v>230</v>
      </c>
      <c r="M84" s="59">
        <v>0.66339999999999999</v>
      </c>
      <c r="N84" s="67" t="s">
        <v>29</v>
      </c>
      <c r="O84" s="7" t="s">
        <v>2097</v>
      </c>
      <c r="P84" s="7" t="s">
        <v>338</v>
      </c>
      <c r="Q84" s="62">
        <v>95030</v>
      </c>
      <c r="R84" s="6" t="s">
        <v>251</v>
      </c>
      <c r="S84" s="6" t="s">
        <v>338</v>
      </c>
      <c r="T84" s="19"/>
    </row>
    <row r="85" spans="1:20" s="4" customFormat="1" ht="130.5" customHeight="1">
      <c r="A85" s="36" t="s">
        <v>323</v>
      </c>
      <c r="B85" s="7" t="s">
        <v>35</v>
      </c>
      <c r="C85" s="7" t="s">
        <v>354</v>
      </c>
      <c r="D85" s="7"/>
      <c r="E85" s="73" t="s">
        <v>344</v>
      </c>
      <c r="F85" s="7" t="s">
        <v>345</v>
      </c>
      <c r="G85" s="6" t="s">
        <v>346</v>
      </c>
      <c r="H85" s="48">
        <v>45849</v>
      </c>
      <c r="I85" s="48">
        <v>47118</v>
      </c>
      <c r="J85" s="14">
        <v>1700000</v>
      </c>
      <c r="K85" s="44" t="s">
        <v>27</v>
      </c>
      <c r="L85" s="6" t="s">
        <v>223</v>
      </c>
      <c r="M85" s="59">
        <v>0.66339999999999999</v>
      </c>
      <c r="N85" s="67" t="s">
        <v>29</v>
      </c>
      <c r="O85" s="7" t="s">
        <v>2097</v>
      </c>
      <c r="P85" s="7" t="s">
        <v>354</v>
      </c>
      <c r="Q85" s="62">
        <v>95024</v>
      </c>
      <c r="R85" s="6" t="s">
        <v>58</v>
      </c>
      <c r="S85" s="6" t="s">
        <v>347</v>
      </c>
      <c r="T85" s="19"/>
    </row>
    <row r="86" spans="1:20" s="4" customFormat="1" ht="130.5" customHeight="1">
      <c r="A86" s="36" t="s">
        <v>323</v>
      </c>
      <c r="B86" s="7" t="s">
        <v>35</v>
      </c>
      <c r="C86" s="7" t="s">
        <v>354</v>
      </c>
      <c r="D86" s="7"/>
      <c r="E86" s="73" t="s">
        <v>348</v>
      </c>
      <c r="F86" s="7" t="s">
        <v>349</v>
      </c>
      <c r="G86" s="6" t="s">
        <v>346</v>
      </c>
      <c r="H86" s="48">
        <v>45849</v>
      </c>
      <c r="I86" s="48">
        <v>47118</v>
      </c>
      <c r="J86" s="14">
        <v>1575000</v>
      </c>
      <c r="K86" s="44" t="s">
        <v>27</v>
      </c>
      <c r="L86" s="6" t="s">
        <v>223</v>
      </c>
      <c r="M86" s="59">
        <v>0.66339999999999999</v>
      </c>
      <c r="N86" s="67" t="s">
        <v>29</v>
      </c>
      <c r="O86" s="7" t="s">
        <v>2097</v>
      </c>
      <c r="P86" s="7" t="s">
        <v>354</v>
      </c>
      <c r="Q86" s="62">
        <v>95024</v>
      </c>
      <c r="R86" s="6" t="s">
        <v>58</v>
      </c>
      <c r="S86" s="6" t="s">
        <v>350</v>
      </c>
      <c r="T86" s="19"/>
    </row>
    <row r="87" spans="1:20" s="4" customFormat="1" ht="130.5" customHeight="1">
      <c r="A87" s="36" t="s">
        <v>323</v>
      </c>
      <c r="B87" s="7" t="s">
        <v>35</v>
      </c>
      <c r="C87" s="7" t="s">
        <v>354</v>
      </c>
      <c r="D87" s="7"/>
      <c r="E87" s="73" t="s">
        <v>351</v>
      </c>
      <c r="F87" s="7" t="s">
        <v>352</v>
      </c>
      <c r="G87" s="6" t="s">
        <v>346</v>
      </c>
      <c r="H87" s="48">
        <v>45849</v>
      </c>
      <c r="I87" s="48">
        <v>47118</v>
      </c>
      <c r="J87" s="14">
        <v>1800000</v>
      </c>
      <c r="K87" s="44" t="s">
        <v>27</v>
      </c>
      <c r="L87" s="6" t="s">
        <v>223</v>
      </c>
      <c r="M87" s="59">
        <v>0.66339999999999999</v>
      </c>
      <c r="N87" s="67" t="s">
        <v>29</v>
      </c>
      <c r="O87" s="7" t="s">
        <v>2097</v>
      </c>
      <c r="P87" s="7" t="s">
        <v>354</v>
      </c>
      <c r="Q87" s="62">
        <v>95024</v>
      </c>
      <c r="R87" s="6" t="s">
        <v>58</v>
      </c>
      <c r="S87" s="6" t="s">
        <v>353</v>
      </c>
      <c r="T87" s="19"/>
    </row>
    <row r="88" spans="1:20" s="4" customFormat="1" ht="130.5" customHeight="1">
      <c r="A88" s="36" t="s">
        <v>323</v>
      </c>
      <c r="B88" s="7" t="s">
        <v>22</v>
      </c>
      <c r="C88" s="7" t="s">
        <v>354</v>
      </c>
      <c r="D88" s="7"/>
      <c r="E88" s="73" t="s">
        <v>355</v>
      </c>
      <c r="F88" s="7" t="s">
        <v>356</v>
      </c>
      <c r="G88" s="6" t="s">
        <v>327</v>
      </c>
      <c r="H88" s="48">
        <v>45849</v>
      </c>
      <c r="I88" s="48">
        <v>47483</v>
      </c>
      <c r="J88" s="14">
        <v>1937791.11</v>
      </c>
      <c r="K88" s="44" t="s">
        <v>27</v>
      </c>
      <c r="L88" s="6" t="s">
        <v>230</v>
      </c>
      <c r="M88" s="59">
        <v>0.66339999999999999</v>
      </c>
      <c r="N88" s="67" t="s">
        <v>29</v>
      </c>
      <c r="O88" s="7" t="s">
        <v>2097</v>
      </c>
      <c r="P88" s="7" t="s">
        <v>354</v>
      </c>
      <c r="Q88" s="62">
        <v>95024</v>
      </c>
      <c r="R88" s="9" t="s">
        <v>30</v>
      </c>
      <c r="S88" s="6" t="s">
        <v>357</v>
      </c>
      <c r="T88" s="19"/>
    </row>
    <row r="89" spans="1:20" s="4" customFormat="1" ht="130.5" customHeight="1">
      <c r="A89" s="36" t="s">
        <v>323</v>
      </c>
      <c r="B89" s="7" t="s">
        <v>22</v>
      </c>
      <c r="C89" s="7" t="s">
        <v>354</v>
      </c>
      <c r="D89" s="7"/>
      <c r="E89" s="73" t="s">
        <v>358</v>
      </c>
      <c r="F89" s="7" t="s">
        <v>359</v>
      </c>
      <c r="G89" s="6" t="s">
        <v>327</v>
      </c>
      <c r="H89" s="48">
        <v>45849</v>
      </c>
      <c r="I89" s="48">
        <v>47483</v>
      </c>
      <c r="J89" s="14">
        <v>2219716.1800000002</v>
      </c>
      <c r="K89" s="44" t="s">
        <v>27</v>
      </c>
      <c r="L89" s="6" t="s">
        <v>230</v>
      </c>
      <c r="M89" s="59">
        <v>0.66339999999999999</v>
      </c>
      <c r="N89" s="67" t="s">
        <v>29</v>
      </c>
      <c r="O89" s="7" t="s">
        <v>2097</v>
      </c>
      <c r="P89" s="7" t="s">
        <v>354</v>
      </c>
      <c r="Q89" s="62">
        <v>95024</v>
      </c>
      <c r="R89" s="9" t="s">
        <v>30</v>
      </c>
      <c r="S89" s="6" t="s">
        <v>360</v>
      </c>
      <c r="T89" s="19"/>
    </row>
    <row r="90" spans="1:20" s="4" customFormat="1" ht="130.5" customHeight="1">
      <c r="A90" s="36" t="s">
        <v>323</v>
      </c>
      <c r="B90" s="7" t="s">
        <v>104</v>
      </c>
      <c r="C90" s="7" t="s">
        <v>354</v>
      </c>
      <c r="D90" s="7"/>
      <c r="E90" s="73" t="s">
        <v>361</v>
      </c>
      <c r="F90" s="7" t="s">
        <v>362</v>
      </c>
      <c r="G90" s="6" t="s">
        <v>363</v>
      </c>
      <c r="H90" s="48">
        <v>45849</v>
      </c>
      <c r="I90" s="48">
        <v>46752</v>
      </c>
      <c r="J90" s="14">
        <v>122000</v>
      </c>
      <c r="K90" s="44" t="s">
        <v>27</v>
      </c>
      <c r="L90" s="6" t="s">
        <v>109</v>
      </c>
      <c r="M90" s="59">
        <v>0.66339999999999999</v>
      </c>
      <c r="N90" s="67" t="s">
        <v>29</v>
      </c>
      <c r="O90" s="7" t="s">
        <v>2097</v>
      </c>
      <c r="P90" s="7" t="s">
        <v>354</v>
      </c>
      <c r="Q90" s="62">
        <v>95024</v>
      </c>
      <c r="R90" s="9" t="s">
        <v>110</v>
      </c>
      <c r="S90" s="6" t="s">
        <v>360</v>
      </c>
      <c r="T90" s="19"/>
    </row>
    <row r="91" spans="1:20" s="4" customFormat="1" ht="130.5" customHeight="1">
      <c r="A91" s="36" t="s">
        <v>323</v>
      </c>
      <c r="B91" s="7" t="s">
        <v>236</v>
      </c>
      <c r="C91" s="7" t="s">
        <v>354</v>
      </c>
      <c r="D91" s="7"/>
      <c r="E91" s="73" t="s">
        <v>364</v>
      </c>
      <c r="F91" s="7" t="s">
        <v>365</v>
      </c>
      <c r="G91" s="6" t="s">
        <v>366</v>
      </c>
      <c r="H91" s="48">
        <v>45849</v>
      </c>
      <c r="I91" s="48">
        <v>46752</v>
      </c>
      <c r="J91" s="14">
        <v>251445.54</v>
      </c>
      <c r="K91" s="44" t="s">
        <v>27</v>
      </c>
      <c r="L91" s="12" t="s">
        <v>240</v>
      </c>
      <c r="M91" s="59">
        <v>0.66339999999999999</v>
      </c>
      <c r="N91" s="67" t="s">
        <v>29</v>
      </c>
      <c r="O91" s="7" t="s">
        <v>2097</v>
      </c>
      <c r="P91" s="7" t="s">
        <v>354</v>
      </c>
      <c r="Q91" s="62">
        <v>95024</v>
      </c>
      <c r="R91" s="9" t="s">
        <v>367</v>
      </c>
      <c r="S91" s="6" t="s">
        <v>368</v>
      </c>
      <c r="T91" s="19"/>
    </row>
    <row r="92" spans="1:20" s="4" customFormat="1" ht="130.5" customHeight="1">
      <c r="A92" s="36" t="s">
        <v>323</v>
      </c>
      <c r="B92" s="7" t="s">
        <v>22</v>
      </c>
      <c r="C92" s="7" t="s">
        <v>354</v>
      </c>
      <c r="D92" s="7"/>
      <c r="E92" s="73" t="s">
        <v>369</v>
      </c>
      <c r="F92" s="7" t="s">
        <v>370</v>
      </c>
      <c r="G92" s="6" t="s">
        <v>371</v>
      </c>
      <c r="H92" s="48">
        <v>45849</v>
      </c>
      <c r="I92" s="48">
        <v>47118</v>
      </c>
      <c r="J92" s="14">
        <v>1000000</v>
      </c>
      <c r="K92" s="44" t="s">
        <v>27</v>
      </c>
      <c r="L92" s="6" t="s">
        <v>230</v>
      </c>
      <c r="M92" s="59">
        <v>0.66339999999999999</v>
      </c>
      <c r="N92" s="67" t="s">
        <v>29</v>
      </c>
      <c r="O92" s="7" t="s">
        <v>2097</v>
      </c>
      <c r="P92" s="7" t="s">
        <v>354</v>
      </c>
      <c r="Q92" s="62">
        <v>95024</v>
      </c>
      <c r="R92" s="9" t="s">
        <v>30</v>
      </c>
      <c r="S92" s="6" t="s">
        <v>372</v>
      </c>
      <c r="T92" s="19"/>
    </row>
    <row r="93" spans="1:20" s="4" customFormat="1" ht="130.5" customHeight="1">
      <c r="A93" s="36" t="s">
        <v>323</v>
      </c>
      <c r="B93" s="7" t="s">
        <v>104</v>
      </c>
      <c r="C93" s="7" t="s">
        <v>373</v>
      </c>
      <c r="D93" s="7"/>
      <c r="E93" s="73" t="s">
        <v>374</v>
      </c>
      <c r="F93" s="7" t="s">
        <v>375</v>
      </c>
      <c r="G93" s="14" t="s">
        <v>376</v>
      </c>
      <c r="H93" s="48">
        <v>45849</v>
      </c>
      <c r="I93" s="48">
        <v>46752</v>
      </c>
      <c r="J93" s="14">
        <v>72748.789999999994</v>
      </c>
      <c r="K93" s="44" t="s">
        <v>27</v>
      </c>
      <c r="L93" s="6" t="s">
        <v>109</v>
      </c>
      <c r="M93" s="59">
        <v>0.66339999999999999</v>
      </c>
      <c r="N93" s="67" t="s">
        <v>29</v>
      </c>
      <c r="O93" s="7" t="s">
        <v>2097</v>
      </c>
      <c r="P93" s="7" t="s">
        <v>373</v>
      </c>
      <c r="Q93" s="62">
        <v>95025</v>
      </c>
      <c r="R93" s="6" t="s">
        <v>110</v>
      </c>
      <c r="S93" s="6" t="s">
        <v>377</v>
      </c>
      <c r="T93" s="19"/>
    </row>
    <row r="94" spans="1:20" s="4" customFormat="1" ht="130.5" customHeight="1">
      <c r="A94" s="36" t="s">
        <v>323</v>
      </c>
      <c r="B94" s="7" t="s">
        <v>35</v>
      </c>
      <c r="C94" s="7" t="s">
        <v>373</v>
      </c>
      <c r="D94" s="7"/>
      <c r="E94" s="73" t="s">
        <v>378</v>
      </c>
      <c r="F94" s="7" t="s">
        <v>379</v>
      </c>
      <c r="G94" s="6" t="s">
        <v>380</v>
      </c>
      <c r="H94" s="48">
        <v>45849</v>
      </c>
      <c r="I94" s="48">
        <v>46752</v>
      </c>
      <c r="J94" s="14">
        <v>2200000</v>
      </c>
      <c r="K94" s="44" t="s">
        <v>27</v>
      </c>
      <c r="L94" s="6" t="s">
        <v>223</v>
      </c>
      <c r="M94" s="59">
        <v>0.66339999999999999</v>
      </c>
      <c r="N94" s="67" t="s">
        <v>29</v>
      </c>
      <c r="O94" s="7" t="s">
        <v>2097</v>
      </c>
      <c r="P94" s="7" t="s">
        <v>373</v>
      </c>
      <c r="Q94" s="62">
        <v>95025</v>
      </c>
      <c r="R94" s="6" t="s">
        <v>121</v>
      </c>
      <c r="S94" s="6" t="s">
        <v>381</v>
      </c>
      <c r="T94" s="19"/>
    </row>
    <row r="95" spans="1:20" s="4" customFormat="1" ht="130.5" customHeight="1">
      <c r="A95" s="36" t="s">
        <v>323</v>
      </c>
      <c r="B95" s="7" t="s">
        <v>236</v>
      </c>
      <c r="C95" s="7" t="s">
        <v>373</v>
      </c>
      <c r="D95" s="7"/>
      <c r="E95" s="73" t="s">
        <v>382</v>
      </c>
      <c r="F95" s="7" t="s">
        <v>383</v>
      </c>
      <c r="G95" s="6" t="s">
        <v>366</v>
      </c>
      <c r="H95" s="48">
        <v>45849</v>
      </c>
      <c r="I95" s="48">
        <v>46387</v>
      </c>
      <c r="J95" s="14">
        <v>152067.63</v>
      </c>
      <c r="K95" s="44" t="s">
        <v>27</v>
      </c>
      <c r="L95" s="12" t="s">
        <v>240</v>
      </c>
      <c r="M95" s="59">
        <v>0.66339999999999999</v>
      </c>
      <c r="N95" s="67" t="s">
        <v>29</v>
      </c>
      <c r="O95" s="7" t="s">
        <v>2097</v>
      </c>
      <c r="P95" s="7" t="s">
        <v>373</v>
      </c>
      <c r="Q95" s="62">
        <v>95025</v>
      </c>
      <c r="R95" s="6" t="s">
        <v>44</v>
      </c>
      <c r="S95" s="6" t="s">
        <v>377</v>
      </c>
      <c r="T95" s="19"/>
    </row>
    <row r="96" spans="1:20" s="4" customFormat="1" ht="130.5" customHeight="1">
      <c r="A96" s="36" t="s">
        <v>323</v>
      </c>
      <c r="B96" s="7" t="s">
        <v>22</v>
      </c>
      <c r="C96" s="7" t="s">
        <v>373</v>
      </c>
      <c r="D96" s="7"/>
      <c r="E96" s="73" t="s">
        <v>384</v>
      </c>
      <c r="F96" s="7" t="s">
        <v>385</v>
      </c>
      <c r="G96" s="6" t="s">
        <v>332</v>
      </c>
      <c r="H96" s="48">
        <v>45849</v>
      </c>
      <c r="I96" s="48">
        <v>46387</v>
      </c>
      <c r="J96" s="14">
        <v>503589.02</v>
      </c>
      <c r="K96" s="44" t="s">
        <v>27</v>
      </c>
      <c r="L96" s="6" t="s">
        <v>230</v>
      </c>
      <c r="M96" s="59">
        <v>0.66339999999999999</v>
      </c>
      <c r="N96" s="67" t="s">
        <v>29</v>
      </c>
      <c r="O96" s="7" t="s">
        <v>2097</v>
      </c>
      <c r="P96" s="7" t="s">
        <v>373</v>
      </c>
      <c r="Q96" s="62">
        <v>95025</v>
      </c>
      <c r="R96" s="6" t="s">
        <v>251</v>
      </c>
      <c r="S96" s="6" t="s">
        <v>377</v>
      </c>
      <c r="T96" s="19"/>
    </row>
    <row r="97" spans="1:20" s="4" customFormat="1" ht="130.5" customHeight="1">
      <c r="A97" s="36" t="s">
        <v>323</v>
      </c>
      <c r="B97" s="7" t="s">
        <v>22</v>
      </c>
      <c r="C97" s="7" t="s">
        <v>373</v>
      </c>
      <c r="D97" s="7"/>
      <c r="E97" s="73" t="s">
        <v>386</v>
      </c>
      <c r="F97" s="7" t="s">
        <v>387</v>
      </c>
      <c r="G97" s="6" t="s">
        <v>327</v>
      </c>
      <c r="H97" s="48">
        <v>45849</v>
      </c>
      <c r="I97" s="48">
        <v>47118</v>
      </c>
      <c r="J97" s="14">
        <v>1286041.68</v>
      </c>
      <c r="K97" s="44" t="s">
        <v>27</v>
      </c>
      <c r="L97" s="6" t="s">
        <v>230</v>
      </c>
      <c r="M97" s="59">
        <v>0.66339999999999999</v>
      </c>
      <c r="N97" s="67" t="s">
        <v>29</v>
      </c>
      <c r="O97" s="7" t="s">
        <v>2097</v>
      </c>
      <c r="P97" s="7" t="s">
        <v>373</v>
      </c>
      <c r="Q97" s="62">
        <v>95025</v>
      </c>
      <c r="R97" s="6" t="s">
        <v>30</v>
      </c>
      <c r="S97" s="6" t="s">
        <v>377</v>
      </c>
      <c r="T97" s="19"/>
    </row>
    <row r="98" spans="1:20" s="4" customFormat="1" ht="130.5" customHeight="1">
      <c r="A98" s="36" t="s">
        <v>323</v>
      </c>
      <c r="B98" s="7" t="s">
        <v>35</v>
      </c>
      <c r="C98" s="7" t="s">
        <v>388</v>
      </c>
      <c r="D98" s="7"/>
      <c r="E98" s="73" t="s">
        <v>389</v>
      </c>
      <c r="F98" s="7" t="s">
        <v>390</v>
      </c>
      <c r="G98" s="6" t="s">
        <v>391</v>
      </c>
      <c r="H98" s="48">
        <v>45849</v>
      </c>
      <c r="I98" s="48">
        <v>46752</v>
      </c>
      <c r="J98" s="14">
        <v>2200000</v>
      </c>
      <c r="K98" s="44" t="s">
        <v>27</v>
      </c>
      <c r="L98" s="6" t="s">
        <v>223</v>
      </c>
      <c r="M98" s="59">
        <v>0.66339999999999999</v>
      </c>
      <c r="N98" s="67" t="s">
        <v>29</v>
      </c>
      <c r="O98" s="7" t="s">
        <v>2097</v>
      </c>
      <c r="P98" s="7" t="s">
        <v>388</v>
      </c>
      <c r="Q98" s="62">
        <v>95030</v>
      </c>
      <c r="R98" s="6" t="s">
        <v>121</v>
      </c>
      <c r="S98" s="6" t="s">
        <v>388</v>
      </c>
      <c r="T98" s="19"/>
    </row>
    <row r="99" spans="1:20" s="4" customFormat="1" ht="130.5" customHeight="1">
      <c r="A99" s="36" t="s">
        <v>323</v>
      </c>
      <c r="B99" s="7" t="s">
        <v>22</v>
      </c>
      <c r="C99" s="7" t="s">
        <v>388</v>
      </c>
      <c r="D99" s="7"/>
      <c r="E99" s="73" t="s">
        <v>392</v>
      </c>
      <c r="F99" s="7" t="s">
        <v>393</v>
      </c>
      <c r="G99" s="6" t="s">
        <v>327</v>
      </c>
      <c r="H99" s="48">
        <v>45849</v>
      </c>
      <c r="I99" s="48">
        <v>47118</v>
      </c>
      <c r="J99" s="14">
        <v>1800000</v>
      </c>
      <c r="K99" s="44" t="s">
        <v>27</v>
      </c>
      <c r="L99" s="6" t="s">
        <v>230</v>
      </c>
      <c r="M99" s="59">
        <v>0.66339999999999999</v>
      </c>
      <c r="N99" s="67" t="s">
        <v>29</v>
      </c>
      <c r="O99" s="7" t="s">
        <v>2097</v>
      </c>
      <c r="P99" s="7" t="s">
        <v>388</v>
      </c>
      <c r="Q99" s="62">
        <v>95030</v>
      </c>
      <c r="R99" s="6" t="s">
        <v>394</v>
      </c>
      <c r="S99" s="6" t="s">
        <v>388</v>
      </c>
      <c r="T99" s="19"/>
    </row>
    <row r="100" spans="1:20" s="4" customFormat="1" ht="130.5" customHeight="1">
      <c r="A100" s="36" t="s">
        <v>323</v>
      </c>
      <c r="B100" s="7" t="s">
        <v>22</v>
      </c>
      <c r="C100" s="7" t="s">
        <v>179</v>
      </c>
      <c r="D100" s="7"/>
      <c r="E100" s="73" t="s">
        <v>395</v>
      </c>
      <c r="F100" s="7" t="s">
        <v>396</v>
      </c>
      <c r="G100" s="6" t="s">
        <v>327</v>
      </c>
      <c r="H100" s="48">
        <v>45849</v>
      </c>
      <c r="I100" s="48">
        <v>47118</v>
      </c>
      <c r="J100" s="14">
        <v>2900000</v>
      </c>
      <c r="K100" s="44" t="s">
        <v>27</v>
      </c>
      <c r="L100" s="6" t="s">
        <v>230</v>
      </c>
      <c r="M100" s="59">
        <v>0.66339999999999999</v>
      </c>
      <c r="N100" s="67" t="s">
        <v>29</v>
      </c>
      <c r="O100" s="7" t="s">
        <v>2097</v>
      </c>
      <c r="P100" s="7" t="s">
        <v>179</v>
      </c>
      <c r="Q100" s="62">
        <v>95100</v>
      </c>
      <c r="R100" s="6" t="s">
        <v>30</v>
      </c>
      <c r="S100" s="6" t="s">
        <v>397</v>
      </c>
      <c r="T100" s="19"/>
    </row>
    <row r="101" spans="1:20" s="4" customFormat="1" ht="130.5" customHeight="1">
      <c r="A101" s="36" t="s">
        <v>323</v>
      </c>
      <c r="B101" s="7" t="s">
        <v>22</v>
      </c>
      <c r="C101" s="7" t="s">
        <v>179</v>
      </c>
      <c r="D101" s="7"/>
      <c r="E101" s="73" t="s">
        <v>398</v>
      </c>
      <c r="F101" s="7" t="s">
        <v>399</v>
      </c>
      <c r="G101" s="6" t="s">
        <v>327</v>
      </c>
      <c r="H101" s="48">
        <v>45849</v>
      </c>
      <c r="I101" s="48">
        <v>47118</v>
      </c>
      <c r="J101" s="14">
        <v>5000000</v>
      </c>
      <c r="K101" s="44" t="s">
        <v>27</v>
      </c>
      <c r="L101" s="6" t="s">
        <v>230</v>
      </c>
      <c r="M101" s="59">
        <v>0.66339999999999999</v>
      </c>
      <c r="N101" s="67" t="s">
        <v>29</v>
      </c>
      <c r="O101" s="7" t="s">
        <v>2097</v>
      </c>
      <c r="P101" s="7" t="s">
        <v>179</v>
      </c>
      <c r="Q101" s="62">
        <v>95100</v>
      </c>
      <c r="R101" s="6" t="s">
        <v>30</v>
      </c>
      <c r="S101" s="6" t="s">
        <v>400</v>
      </c>
      <c r="T101" s="19"/>
    </row>
    <row r="102" spans="1:20" s="4" customFormat="1" ht="130.5" customHeight="1">
      <c r="A102" s="36" t="s">
        <v>323</v>
      </c>
      <c r="B102" s="7" t="s">
        <v>22</v>
      </c>
      <c r="C102" s="39" t="s">
        <v>179</v>
      </c>
      <c r="D102" s="7"/>
      <c r="E102" s="73" t="s">
        <v>401</v>
      </c>
      <c r="F102" s="7" t="s">
        <v>402</v>
      </c>
      <c r="G102" s="6" t="s">
        <v>403</v>
      </c>
      <c r="H102" s="48">
        <v>45849</v>
      </c>
      <c r="I102" s="48">
        <v>47483</v>
      </c>
      <c r="J102" s="14">
        <v>841048.63</v>
      </c>
      <c r="K102" s="44" t="s">
        <v>27</v>
      </c>
      <c r="L102" s="6" t="s">
        <v>230</v>
      </c>
      <c r="M102" s="59">
        <v>0.66339999999999999</v>
      </c>
      <c r="N102" s="67" t="s">
        <v>29</v>
      </c>
      <c r="O102" s="7" t="s">
        <v>2097</v>
      </c>
      <c r="P102" s="39" t="s">
        <v>179</v>
      </c>
      <c r="Q102" s="62">
        <v>95100</v>
      </c>
      <c r="R102" s="6" t="s">
        <v>93</v>
      </c>
      <c r="S102" s="14" t="s">
        <v>404</v>
      </c>
      <c r="T102" s="22"/>
    </row>
    <row r="103" spans="1:20" s="4" customFormat="1" ht="130.5" customHeight="1">
      <c r="A103" s="36" t="s">
        <v>323</v>
      </c>
      <c r="B103" s="7" t="s">
        <v>35</v>
      </c>
      <c r="C103" s="39" t="s">
        <v>179</v>
      </c>
      <c r="D103" s="7"/>
      <c r="E103" s="73" t="s">
        <v>405</v>
      </c>
      <c r="F103" s="7" t="s">
        <v>406</v>
      </c>
      <c r="G103" s="6" t="s">
        <v>403</v>
      </c>
      <c r="H103" s="48">
        <v>45849</v>
      </c>
      <c r="I103" s="48">
        <v>47483</v>
      </c>
      <c r="J103" s="14">
        <v>506247</v>
      </c>
      <c r="K103" s="44" t="s">
        <v>27</v>
      </c>
      <c r="L103" s="6" t="s">
        <v>223</v>
      </c>
      <c r="M103" s="59">
        <v>0.66339999999999999</v>
      </c>
      <c r="N103" s="67" t="s">
        <v>29</v>
      </c>
      <c r="O103" s="7" t="s">
        <v>2097</v>
      </c>
      <c r="P103" s="39" t="s">
        <v>179</v>
      </c>
      <c r="Q103" s="62">
        <v>95100</v>
      </c>
      <c r="R103" s="6" t="s">
        <v>89</v>
      </c>
      <c r="S103" s="14" t="s">
        <v>404</v>
      </c>
      <c r="T103" s="22"/>
    </row>
    <row r="104" spans="1:20" s="4" customFormat="1" ht="130.5" customHeight="1">
      <c r="A104" s="36" t="s">
        <v>323</v>
      </c>
      <c r="B104" s="7" t="s">
        <v>35</v>
      </c>
      <c r="C104" s="39" t="s">
        <v>179</v>
      </c>
      <c r="D104" s="7"/>
      <c r="E104" s="73" t="s">
        <v>407</v>
      </c>
      <c r="F104" s="7" t="s">
        <v>408</v>
      </c>
      <c r="G104" s="6" t="s">
        <v>403</v>
      </c>
      <c r="H104" s="48">
        <v>45849</v>
      </c>
      <c r="I104" s="48">
        <v>47483</v>
      </c>
      <c r="J104" s="14">
        <v>1435211</v>
      </c>
      <c r="K104" s="44" t="s">
        <v>27</v>
      </c>
      <c r="L104" s="6" t="s">
        <v>223</v>
      </c>
      <c r="M104" s="59">
        <v>0.66339999999999999</v>
      </c>
      <c r="N104" s="67" t="s">
        <v>29</v>
      </c>
      <c r="O104" s="7" t="s">
        <v>2097</v>
      </c>
      <c r="P104" s="39" t="s">
        <v>179</v>
      </c>
      <c r="Q104" s="62">
        <v>95100</v>
      </c>
      <c r="R104" s="6" t="s">
        <v>93</v>
      </c>
      <c r="S104" s="14" t="s">
        <v>404</v>
      </c>
      <c r="T104" s="22"/>
    </row>
    <row r="105" spans="1:20" s="4" customFormat="1" ht="130.5" customHeight="1">
      <c r="A105" s="36" t="s">
        <v>323</v>
      </c>
      <c r="B105" s="7" t="s">
        <v>35</v>
      </c>
      <c r="C105" s="7" t="s">
        <v>179</v>
      </c>
      <c r="D105" s="7"/>
      <c r="E105" s="73" t="s">
        <v>409</v>
      </c>
      <c r="F105" s="7" t="s">
        <v>410</v>
      </c>
      <c r="G105" s="6" t="s">
        <v>411</v>
      </c>
      <c r="H105" s="48">
        <v>45849</v>
      </c>
      <c r="I105" s="48">
        <v>47118</v>
      </c>
      <c r="J105" s="14">
        <v>1500000</v>
      </c>
      <c r="K105" s="44" t="s">
        <v>27</v>
      </c>
      <c r="L105" s="6" t="s">
        <v>223</v>
      </c>
      <c r="M105" s="59">
        <v>0.66339999999999999</v>
      </c>
      <c r="N105" s="67" t="s">
        <v>29</v>
      </c>
      <c r="O105" s="7" t="s">
        <v>2097</v>
      </c>
      <c r="P105" s="7" t="s">
        <v>179</v>
      </c>
      <c r="Q105" s="62">
        <v>95100</v>
      </c>
      <c r="R105" s="6" t="s">
        <v>294</v>
      </c>
      <c r="S105" s="6" t="s">
        <v>412</v>
      </c>
      <c r="T105" s="19"/>
    </row>
    <row r="106" spans="1:20" s="4" customFormat="1" ht="130.5" customHeight="1">
      <c r="A106" s="36" t="s">
        <v>323</v>
      </c>
      <c r="B106" s="7" t="s">
        <v>35</v>
      </c>
      <c r="C106" s="7" t="s">
        <v>179</v>
      </c>
      <c r="D106" s="7"/>
      <c r="E106" s="73" t="s">
        <v>413</v>
      </c>
      <c r="F106" s="7" t="s">
        <v>414</v>
      </c>
      <c r="G106" s="6" t="s">
        <v>415</v>
      </c>
      <c r="H106" s="48">
        <v>45849</v>
      </c>
      <c r="I106" s="48">
        <v>46752</v>
      </c>
      <c r="J106" s="14">
        <v>3000000</v>
      </c>
      <c r="K106" s="44" t="s">
        <v>27</v>
      </c>
      <c r="L106" s="6" t="s">
        <v>223</v>
      </c>
      <c r="M106" s="59">
        <v>0.66339999999999999</v>
      </c>
      <c r="N106" s="67" t="s">
        <v>29</v>
      </c>
      <c r="O106" s="7" t="s">
        <v>2097</v>
      </c>
      <c r="P106" s="7" t="s">
        <v>179</v>
      </c>
      <c r="Q106" s="62">
        <v>95100</v>
      </c>
      <c r="R106" s="6" t="s">
        <v>40</v>
      </c>
      <c r="S106" s="6" t="s">
        <v>416</v>
      </c>
      <c r="T106" s="19"/>
    </row>
    <row r="107" spans="1:20" s="4" customFormat="1" ht="130.5" customHeight="1">
      <c r="A107" s="36" t="s">
        <v>323</v>
      </c>
      <c r="B107" s="7" t="s">
        <v>22</v>
      </c>
      <c r="C107" s="7" t="s">
        <v>179</v>
      </c>
      <c r="D107" s="7"/>
      <c r="E107" s="73" t="s">
        <v>417</v>
      </c>
      <c r="F107" s="7" t="s">
        <v>418</v>
      </c>
      <c r="G107" s="6" t="s">
        <v>327</v>
      </c>
      <c r="H107" s="48">
        <v>45849</v>
      </c>
      <c r="I107" s="48">
        <v>47118</v>
      </c>
      <c r="J107" s="14">
        <v>7000000</v>
      </c>
      <c r="K107" s="44" t="s">
        <v>27</v>
      </c>
      <c r="L107" s="6" t="s">
        <v>230</v>
      </c>
      <c r="M107" s="59">
        <v>0.66339999999999999</v>
      </c>
      <c r="N107" s="67" t="s">
        <v>29</v>
      </c>
      <c r="O107" s="7" t="s">
        <v>2097</v>
      </c>
      <c r="P107" s="7" t="s">
        <v>179</v>
      </c>
      <c r="Q107" s="62">
        <v>95100</v>
      </c>
      <c r="R107" s="6" t="s">
        <v>30</v>
      </c>
      <c r="S107" s="6" t="s">
        <v>419</v>
      </c>
      <c r="T107" s="19"/>
    </row>
    <row r="108" spans="1:20" s="4" customFormat="1" ht="130.5" customHeight="1">
      <c r="A108" s="36" t="s">
        <v>323</v>
      </c>
      <c r="B108" s="7" t="s">
        <v>35</v>
      </c>
      <c r="C108" s="7" t="s">
        <v>179</v>
      </c>
      <c r="D108" s="7"/>
      <c r="E108" s="73" t="s">
        <v>420</v>
      </c>
      <c r="F108" s="7" t="s">
        <v>421</v>
      </c>
      <c r="G108" s="6" t="s">
        <v>346</v>
      </c>
      <c r="H108" s="48">
        <v>45849</v>
      </c>
      <c r="I108" s="48">
        <v>47118</v>
      </c>
      <c r="J108" s="14">
        <v>5500000</v>
      </c>
      <c r="K108" s="44" t="s">
        <v>27</v>
      </c>
      <c r="L108" s="6" t="s">
        <v>223</v>
      </c>
      <c r="M108" s="59">
        <v>0.66339999999999999</v>
      </c>
      <c r="N108" s="67" t="s">
        <v>29</v>
      </c>
      <c r="O108" s="7" t="s">
        <v>2097</v>
      </c>
      <c r="P108" s="7" t="s">
        <v>179</v>
      </c>
      <c r="Q108" s="62">
        <v>95100</v>
      </c>
      <c r="R108" s="6" t="s">
        <v>58</v>
      </c>
      <c r="S108" s="6" t="s">
        <v>422</v>
      </c>
      <c r="T108" s="19"/>
    </row>
    <row r="109" spans="1:20" s="4" customFormat="1" ht="130.5" customHeight="1">
      <c r="A109" s="36" t="s">
        <v>323</v>
      </c>
      <c r="B109" s="7" t="s">
        <v>35</v>
      </c>
      <c r="C109" s="7" t="s">
        <v>179</v>
      </c>
      <c r="D109" s="7"/>
      <c r="E109" s="73" t="s">
        <v>423</v>
      </c>
      <c r="F109" s="7" t="s">
        <v>424</v>
      </c>
      <c r="G109" s="6" t="s">
        <v>380</v>
      </c>
      <c r="H109" s="48">
        <v>45849</v>
      </c>
      <c r="I109" s="48">
        <v>47118</v>
      </c>
      <c r="J109" s="14">
        <v>3500000</v>
      </c>
      <c r="K109" s="44" t="s">
        <v>27</v>
      </c>
      <c r="L109" s="6" t="s">
        <v>223</v>
      </c>
      <c r="M109" s="59">
        <v>0.66339999999999999</v>
      </c>
      <c r="N109" s="67" t="s">
        <v>29</v>
      </c>
      <c r="O109" s="7" t="s">
        <v>2097</v>
      </c>
      <c r="P109" s="7" t="s">
        <v>179</v>
      </c>
      <c r="Q109" s="62">
        <v>95100</v>
      </c>
      <c r="R109" s="6" t="s">
        <v>121</v>
      </c>
      <c r="S109" s="6" t="s">
        <v>425</v>
      </c>
      <c r="T109" s="19"/>
    </row>
    <row r="110" spans="1:20" s="4" customFormat="1" ht="130.5" customHeight="1">
      <c r="A110" s="36" t="s">
        <v>323</v>
      </c>
      <c r="B110" s="7" t="s">
        <v>104</v>
      </c>
      <c r="C110" s="7" t="s">
        <v>179</v>
      </c>
      <c r="D110" s="7"/>
      <c r="E110" s="73" t="s">
        <v>426</v>
      </c>
      <c r="F110" s="7" t="s">
        <v>427</v>
      </c>
      <c r="G110" s="6" t="s">
        <v>363</v>
      </c>
      <c r="H110" s="48">
        <v>45849</v>
      </c>
      <c r="I110" s="48">
        <v>46752</v>
      </c>
      <c r="J110" s="14">
        <v>450000</v>
      </c>
      <c r="K110" s="44" t="s">
        <v>27</v>
      </c>
      <c r="L110" s="6" t="s">
        <v>109</v>
      </c>
      <c r="M110" s="59">
        <v>0.66339999999999999</v>
      </c>
      <c r="N110" s="67" t="s">
        <v>29</v>
      </c>
      <c r="O110" s="7" t="s">
        <v>2097</v>
      </c>
      <c r="P110" s="7" t="s">
        <v>179</v>
      </c>
      <c r="Q110" s="62">
        <v>95100</v>
      </c>
      <c r="R110" s="6" t="s">
        <v>110</v>
      </c>
      <c r="S110" s="6" t="s">
        <v>428</v>
      </c>
      <c r="T110" s="19"/>
    </row>
    <row r="111" spans="1:20" s="4" customFormat="1" ht="130.5" customHeight="1">
      <c r="A111" s="36" t="s">
        <v>323</v>
      </c>
      <c r="B111" s="7" t="s">
        <v>35</v>
      </c>
      <c r="C111" s="7" t="s">
        <v>179</v>
      </c>
      <c r="D111" s="7"/>
      <c r="E111" s="73" t="s">
        <v>429</v>
      </c>
      <c r="F111" s="7" t="s">
        <v>430</v>
      </c>
      <c r="G111" s="6" t="s">
        <v>415</v>
      </c>
      <c r="H111" s="48">
        <v>45849</v>
      </c>
      <c r="I111" s="48">
        <v>47118</v>
      </c>
      <c r="J111" s="14">
        <v>800000</v>
      </c>
      <c r="K111" s="44" t="s">
        <v>27</v>
      </c>
      <c r="L111" s="6" t="s">
        <v>223</v>
      </c>
      <c r="M111" s="59">
        <v>0.66339999999999999</v>
      </c>
      <c r="N111" s="67" t="s">
        <v>29</v>
      </c>
      <c r="O111" s="7" t="s">
        <v>2097</v>
      </c>
      <c r="P111" s="7" t="s">
        <v>179</v>
      </c>
      <c r="Q111" s="62">
        <v>95100</v>
      </c>
      <c r="R111" s="6" t="s">
        <v>40</v>
      </c>
      <c r="S111" s="6" t="s">
        <v>431</v>
      </c>
      <c r="T111" s="19"/>
    </row>
    <row r="112" spans="1:20" s="4" customFormat="1" ht="130.5" customHeight="1">
      <c r="A112" s="36" t="s">
        <v>323</v>
      </c>
      <c r="B112" s="7" t="s">
        <v>236</v>
      </c>
      <c r="C112" s="7" t="s">
        <v>179</v>
      </c>
      <c r="D112" s="7"/>
      <c r="E112" s="73" t="s">
        <v>432</v>
      </c>
      <c r="F112" s="7" t="s">
        <v>433</v>
      </c>
      <c r="G112" s="6" t="s">
        <v>434</v>
      </c>
      <c r="H112" s="48">
        <v>45849</v>
      </c>
      <c r="I112" s="48">
        <v>46752</v>
      </c>
      <c r="J112" s="14">
        <v>850000</v>
      </c>
      <c r="K112" s="44" t="s">
        <v>27</v>
      </c>
      <c r="L112" s="12" t="s">
        <v>240</v>
      </c>
      <c r="M112" s="59">
        <v>0.66339999999999999</v>
      </c>
      <c r="N112" s="67" t="s">
        <v>29</v>
      </c>
      <c r="O112" s="7" t="s">
        <v>2097</v>
      </c>
      <c r="P112" s="7" t="s">
        <v>179</v>
      </c>
      <c r="Q112" s="62">
        <v>95100</v>
      </c>
      <c r="R112" s="6" t="s">
        <v>241</v>
      </c>
      <c r="S112" s="6" t="s">
        <v>435</v>
      </c>
      <c r="T112" s="19"/>
    </row>
    <row r="113" spans="1:20" s="4" customFormat="1" ht="130.5" customHeight="1">
      <c r="A113" s="36" t="s">
        <v>323</v>
      </c>
      <c r="B113" s="7" t="s">
        <v>35</v>
      </c>
      <c r="C113" s="7" t="s">
        <v>436</v>
      </c>
      <c r="D113" s="7"/>
      <c r="E113" s="73" t="s">
        <v>437</v>
      </c>
      <c r="F113" s="7" t="s">
        <v>438</v>
      </c>
      <c r="G113" s="6" t="s">
        <v>439</v>
      </c>
      <c r="H113" s="48">
        <v>45849</v>
      </c>
      <c r="I113" s="48">
        <v>46752</v>
      </c>
      <c r="J113" s="14">
        <v>2550000</v>
      </c>
      <c r="K113" s="44" t="s">
        <v>27</v>
      </c>
      <c r="L113" s="6" t="s">
        <v>223</v>
      </c>
      <c r="M113" s="59">
        <v>0.66339999999999999</v>
      </c>
      <c r="N113" s="67" t="s">
        <v>29</v>
      </c>
      <c r="O113" s="7" t="s">
        <v>2097</v>
      </c>
      <c r="P113" s="7" t="s">
        <v>436</v>
      </c>
      <c r="Q113" s="62">
        <v>95030</v>
      </c>
      <c r="R113" s="6" t="s">
        <v>40</v>
      </c>
      <c r="S113" s="6" t="s">
        <v>436</v>
      </c>
      <c r="T113" s="19"/>
    </row>
    <row r="114" spans="1:20" s="4" customFormat="1" ht="130.5" customHeight="1">
      <c r="A114" s="36" t="s">
        <v>323</v>
      </c>
      <c r="B114" s="7" t="s">
        <v>22</v>
      </c>
      <c r="C114" s="7" t="s">
        <v>440</v>
      </c>
      <c r="D114" s="7"/>
      <c r="E114" s="73" t="s">
        <v>441</v>
      </c>
      <c r="F114" s="7" t="s">
        <v>442</v>
      </c>
      <c r="G114" s="6" t="s">
        <v>327</v>
      </c>
      <c r="H114" s="48">
        <v>45849</v>
      </c>
      <c r="I114" s="48">
        <v>47118</v>
      </c>
      <c r="J114" s="14">
        <v>1400000</v>
      </c>
      <c r="K114" s="44" t="s">
        <v>27</v>
      </c>
      <c r="L114" s="6" t="s">
        <v>230</v>
      </c>
      <c r="M114" s="59">
        <v>0.66339999999999999</v>
      </c>
      <c r="N114" s="67" t="s">
        <v>29</v>
      </c>
      <c r="O114" s="7" t="s">
        <v>2097</v>
      </c>
      <c r="P114" s="7" t="s">
        <v>440</v>
      </c>
      <c r="Q114" s="62">
        <v>95040</v>
      </c>
      <c r="R114" s="6" t="s">
        <v>30</v>
      </c>
      <c r="S114" s="6" t="s">
        <v>443</v>
      </c>
      <c r="T114" s="19"/>
    </row>
    <row r="115" spans="1:20" s="4" customFormat="1" ht="130.5" customHeight="1">
      <c r="A115" s="36" t="s">
        <v>323</v>
      </c>
      <c r="B115" s="7" t="s">
        <v>35</v>
      </c>
      <c r="C115" s="7" t="s">
        <v>440</v>
      </c>
      <c r="D115" s="7"/>
      <c r="E115" s="73" t="s">
        <v>444</v>
      </c>
      <c r="F115" s="7" t="s">
        <v>445</v>
      </c>
      <c r="G115" s="6" t="s">
        <v>415</v>
      </c>
      <c r="H115" s="48">
        <v>45849</v>
      </c>
      <c r="I115" s="48">
        <v>47118</v>
      </c>
      <c r="J115" s="14">
        <v>1850000</v>
      </c>
      <c r="K115" s="44" t="s">
        <v>27</v>
      </c>
      <c r="L115" s="6" t="s">
        <v>223</v>
      </c>
      <c r="M115" s="59">
        <v>0.66339999999999999</v>
      </c>
      <c r="N115" s="67" t="s">
        <v>29</v>
      </c>
      <c r="O115" s="7" t="s">
        <v>2097</v>
      </c>
      <c r="P115" s="7" t="s">
        <v>440</v>
      </c>
      <c r="Q115" s="62">
        <v>95040</v>
      </c>
      <c r="R115" s="6" t="s">
        <v>40</v>
      </c>
      <c r="S115" s="6" t="s">
        <v>446</v>
      </c>
      <c r="T115" s="19"/>
    </row>
    <row r="116" spans="1:20" s="4" customFormat="1" ht="130.5" customHeight="1">
      <c r="A116" s="36" t="s">
        <v>323</v>
      </c>
      <c r="B116" s="7" t="s">
        <v>104</v>
      </c>
      <c r="C116" s="7" t="s">
        <v>440</v>
      </c>
      <c r="D116" s="7"/>
      <c r="E116" s="73" t="s">
        <v>447</v>
      </c>
      <c r="F116" s="7" t="s">
        <v>448</v>
      </c>
      <c r="G116" s="6" t="s">
        <v>363</v>
      </c>
      <c r="H116" s="48">
        <v>45849</v>
      </c>
      <c r="I116" s="48">
        <v>46752</v>
      </c>
      <c r="J116" s="14">
        <v>55000</v>
      </c>
      <c r="K116" s="44" t="s">
        <v>27</v>
      </c>
      <c r="L116" s="6" t="s">
        <v>109</v>
      </c>
      <c r="M116" s="59">
        <v>0.66339999999999999</v>
      </c>
      <c r="N116" s="67" t="s">
        <v>29</v>
      </c>
      <c r="O116" s="7" t="s">
        <v>2097</v>
      </c>
      <c r="P116" s="7" t="s">
        <v>440</v>
      </c>
      <c r="Q116" s="62">
        <v>95040</v>
      </c>
      <c r="R116" s="6" t="s">
        <v>110</v>
      </c>
      <c r="S116" s="6" t="s">
        <v>449</v>
      </c>
      <c r="T116" s="19"/>
    </row>
    <row r="117" spans="1:20" s="4" customFormat="1" ht="130.5" customHeight="1">
      <c r="A117" s="36" t="s">
        <v>323</v>
      </c>
      <c r="B117" s="7" t="s">
        <v>35</v>
      </c>
      <c r="C117" s="7" t="s">
        <v>450</v>
      </c>
      <c r="D117" s="7"/>
      <c r="E117" s="73" t="s">
        <v>451</v>
      </c>
      <c r="F117" s="7" t="s">
        <v>452</v>
      </c>
      <c r="G117" s="6" t="s">
        <v>453</v>
      </c>
      <c r="H117" s="48">
        <v>45849</v>
      </c>
      <c r="I117" s="48">
        <v>47118</v>
      </c>
      <c r="J117" s="14">
        <v>10000</v>
      </c>
      <c r="K117" s="44" t="s">
        <v>27</v>
      </c>
      <c r="L117" s="6" t="s">
        <v>223</v>
      </c>
      <c r="M117" s="59">
        <v>0.66339999999999999</v>
      </c>
      <c r="N117" s="67" t="s">
        <v>29</v>
      </c>
      <c r="O117" s="7" t="s">
        <v>2097</v>
      </c>
      <c r="P117" s="7" t="s">
        <v>450</v>
      </c>
      <c r="Q117" s="62">
        <v>95020</v>
      </c>
      <c r="R117" s="14" t="s">
        <v>279</v>
      </c>
      <c r="S117" s="6" t="s">
        <v>454</v>
      </c>
      <c r="T117" s="19"/>
    </row>
    <row r="118" spans="1:20" s="4" customFormat="1" ht="130.5" customHeight="1">
      <c r="A118" s="36" t="s">
        <v>323</v>
      </c>
      <c r="B118" s="7" t="s">
        <v>35</v>
      </c>
      <c r="C118" s="7" t="s">
        <v>450</v>
      </c>
      <c r="D118" s="7"/>
      <c r="E118" s="73" t="s">
        <v>455</v>
      </c>
      <c r="F118" s="7" t="s">
        <v>456</v>
      </c>
      <c r="G118" s="6" t="s">
        <v>415</v>
      </c>
      <c r="H118" s="48">
        <v>45849</v>
      </c>
      <c r="I118" s="48">
        <v>47118</v>
      </c>
      <c r="J118" s="14">
        <v>1077868.51</v>
      </c>
      <c r="K118" s="44" t="s">
        <v>27</v>
      </c>
      <c r="L118" s="6" t="s">
        <v>223</v>
      </c>
      <c r="M118" s="59">
        <v>0.66339999999999999</v>
      </c>
      <c r="N118" s="67" t="s">
        <v>29</v>
      </c>
      <c r="O118" s="7" t="s">
        <v>2097</v>
      </c>
      <c r="P118" s="7" t="s">
        <v>450</v>
      </c>
      <c r="Q118" s="62">
        <v>95020</v>
      </c>
      <c r="R118" s="6" t="s">
        <v>40</v>
      </c>
      <c r="S118" s="6" t="s">
        <v>457</v>
      </c>
      <c r="T118" s="19"/>
    </row>
    <row r="119" spans="1:20" s="4" customFormat="1" ht="130.5" customHeight="1">
      <c r="A119" s="36" t="s">
        <v>323</v>
      </c>
      <c r="B119" s="7" t="s">
        <v>236</v>
      </c>
      <c r="C119" s="7" t="s">
        <v>450</v>
      </c>
      <c r="D119" s="7"/>
      <c r="E119" s="73" t="s">
        <v>458</v>
      </c>
      <c r="F119" s="7" t="s">
        <v>459</v>
      </c>
      <c r="G119" s="6" t="s">
        <v>366</v>
      </c>
      <c r="H119" s="48">
        <v>45849</v>
      </c>
      <c r="I119" s="48">
        <v>46387</v>
      </c>
      <c r="J119" s="14">
        <v>124440</v>
      </c>
      <c r="K119" s="44" t="s">
        <v>27</v>
      </c>
      <c r="L119" s="12" t="s">
        <v>240</v>
      </c>
      <c r="M119" s="59">
        <v>0.66339999999999999</v>
      </c>
      <c r="N119" s="67" t="s">
        <v>29</v>
      </c>
      <c r="O119" s="7" t="s">
        <v>2097</v>
      </c>
      <c r="P119" s="7" t="s">
        <v>450</v>
      </c>
      <c r="Q119" s="62">
        <v>95020</v>
      </c>
      <c r="R119" s="6" t="s">
        <v>241</v>
      </c>
      <c r="S119" s="6" t="s">
        <v>460</v>
      </c>
      <c r="T119" s="19"/>
    </row>
    <row r="120" spans="1:20" s="4" customFormat="1" ht="130.5" customHeight="1">
      <c r="A120" s="36" t="s">
        <v>323</v>
      </c>
      <c r="B120" s="7" t="s">
        <v>35</v>
      </c>
      <c r="C120" s="7" t="s">
        <v>461</v>
      </c>
      <c r="D120" s="7"/>
      <c r="E120" s="73" t="s">
        <v>462</v>
      </c>
      <c r="F120" s="7" t="s">
        <v>463</v>
      </c>
      <c r="G120" s="6" t="s">
        <v>415</v>
      </c>
      <c r="H120" s="48">
        <v>45849</v>
      </c>
      <c r="I120" s="48">
        <v>46752</v>
      </c>
      <c r="J120" s="14">
        <v>3500000</v>
      </c>
      <c r="K120" s="44" t="s">
        <v>27</v>
      </c>
      <c r="L120" s="6" t="s">
        <v>223</v>
      </c>
      <c r="M120" s="59">
        <v>0.66339999999999999</v>
      </c>
      <c r="N120" s="67" t="s">
        <v>29</v>
      </c>
      <c r="O120" s="7" t="s">
        <v>2097</v>
      </c>
      <c r="P120" s="7" t="s">
        <v>461</v>
      </c>
      <c r="Q120" s="62">
        <v>95030</v>
      </c>
      <c r="R120" s="6" t="s">
        <v>40</v>
      </c>
      <c r="S120" s="6" t="s">
        <v>461</v>
      </c>
      <c r="T120" s="19"/>
    </row>
    <row r="121" spans="1:20" s="4" customFormat="1" ht="130.5" customHeight="1">
      <c r="A121" s="36" t="s">
        <v>323</v>
      </c>
      <c r="B121" s="7" t="s">
        <v>104</v>
      </c>
      <c r="C121" s="7" t="s">
        <v>450</v>
      </c>
      <c r="D121" s="7"/>
      <c r="E121" s="73" t="s">
        <v>464</v>
      </c>
      <c r="F121" s="7" t="s">
        <v>465</v>
      </c>
      <c r="G121" s="6" t="s">
        <v>363</v>
      </c>
      <c r="H121" s="48">
        <v>45849</v>
      </c>
      <c r="I121" s="48">
        <v>46387</v>
      </c>
      <c r="J121" s="14">
        <v>65605.87</v>
      </c>
      <c r="K121" s="44" t="s">
        <v>27</v>
      </c>
      <c r="L121" s="6" t="s">
        <v>109</v>
      </c>
      <c r="M121" s="59">
        <v>0.66339999999999999</v>
      </c>
      <c r="N121" s="67" t="s">
        <v>29</v>
      </c>
      <c r="O121" s="7" t="s">
        <v>2097</v>
      </c>
      <c r="P121" s="7" t="s">
        <v>450</v>
      </c>
      <c r="Q121" s="62">
        <v>95020</v>
      </c>
      <c r="R121" s="6" t="s">
        <v>110</v>
      </c>
      <c r="S121" s="6" t="s">
        <v>466</v>
      </c>
      <c r="T121" s="19"/>
    </row>
    <row r="122" spans="1:20" s="4" customFormat="1" ht="130.5" customHeight="1">
      <c r="A122" s="36" t="s">
        <v>323</v>
      </c>
      <c r="B122" s="7" t="s">
        <v>236</v>
      </c>
      <c r="C122" s="7" t="s">
        <v>461</v>
      </c>
      <c r="D122" s="7"/>
      <c r="E122" s="73" t="s">
        <v>467</v>
      </c>
      <c r="F122" s="7" t="s">
        <v>468</v>
      </c>
      <c r="G122" s="6" t="s">
        <v>366</v>
      </c>
      <c r="H122" s="48">
        <v>45849</v>
      </c>
      <c r="I122" s="48">
        <v>46752</v>
      </c>
      <c r="J122" s="14">
        <v>1500000</v>
      </c>
      <c r="K122" s="44" t="s">
        <v>27</v>
      </c>
      <c r="L122" s="12" t="s">
        <v>240</v>
      </c>
      <c r="M122" s="59">
        <v>0.66339999999999999</v>
      </c>
      <c r="N122" s="67" t="s">
        <v>29</v>
      </c>
      <c r="O122" s="7" t="s">
        <v>2097</v>
      </c>
      <c r="P122" s="7" t="s">
        <v>461</v>
      </c>
      <c r="Q122" s="62">
        <v>95030</v>
      </c>
      <c r="R122" s="6" t="s">
        <v>241</v>
      </c>
      <c r="S122" s="6" t="s">
        <v>461</v>
      </c>
      <c r="T122" s="19"/>
    </row>
    <row r="123" spans="1:20" s="4" customFormat="1" ht="130.5" customHeight="1">
      <c r="A123" s="36" t="s">
        <v>323</v>
      </c>
      <c r="B123" s="7" t="s">
        <v>35</v>
      </c>
      <c r="C123" s="7" t="s">
        <v>450</v>
      </c>
      <c r="D123" s="7"/>
      <c r="E123" s="73" t="s">
        <v>469</v>
      </c>
      <c r="F123" s="7" t="s">
        <v>470</v>
      </c>
      <c r="G123" s="6" t="s">
        <v>415</v>
      </c>
      <c r="H123" s="48">
        <v>45849</v>
      </c>
      <c r="I123" s="48">
        <v>47118</v>
      </c>
      <c r="J123" s="14">
        <v>698315.39</v>
      </c>
      <c r="K123" s="44" t="s">
        <v>27</v>
      </c>
      <c r="L123" s="6" t="s">
        <v>223</v>
      </c>
      <c r="M123" s="59">
        <v>0.66339999999999999</v>
      </c>
      <c r="N123" s="67" t="s">
        <v>29</v>
      </c>
      <c r="O123" s="7" t="s">
        <v>2097</v>
      </c>
      <c r="P123" s="7" t="s">
        <v>450</v>
      </c>
      <c r="Q123" s="62">
        <v>95020</v>
      </c>
      <c r="R123" s="6" t="s">
        <v>40</v>
      </c>
      <c r="S123" s="6" t="s">
        <v>466</v>
      </c>
      <c r="T123" s="19"/>
    </row>
    <row r="124" spans="1:20" s="4" customFormat="1" ht="130.5" customHeight="1">
      <c r="A124" s="36" t="s">
        <v>323</v>
      </c>
      <c r="B124" s="7" t="s">
        <v>35</v>
      </c>
      <c r="C124" s="7" t="s">
        <v>450</v>
      </c>
      <c r="D124" s="7"/>
      <c r="E124" s="73" t="s">
        <v>471</v>
      </c>
      <c r="F124" s="7" t="s">
        <v>472</v>
      </c>
      <c r="G124" s="14" t="s">
        <v>473</v>
      </c>
      <c r="H124" s="48">
        <v>45849</v>
      </c>
      <c r="I124" s="48">
        <v>47118</v>
      </c>
      <c r="J124" s="14">
        <v>256000</v>
      </c>
      <c r="K124" s="44" t="s">
        <v>27</v>
      </c>
      <c r="L124" s="6" t="s">
        <v>223</v>
      </c>
      <c r="M124" s="59">
        <v>0.66339999999999999</v>
      </c>
      <c r="N124" s="67" t="s">
        <v>29</v>
      </c>
      <c r="O124" s="7" t="s">
        <v>2097</v>
      </c>
      <c r="P124" s="7" t="s">
        <v>450</v>
      </c>
      <c r="Q124" s="62">
        <v>95020</v>
      </c>
      <c r="R124" s="14" t="s">
        <v>117</v>
      </c>
      <c r="S124" s="6" t="s">
        <v>466</v>
      </c>
      <c r="T124" s="19"/>
    </row>
    <row r="125" spans="1:20" s="4" customFormat="1" ht="130.5" customHeight="1">
      <c r="A125" s="36" t="s">
        <v>323</v>
      </c>
      <c r="B125" s="7" t="s">
        <v>22</v>
      </c>
      <c r="C125" s="7" t="s">
        <v>450</v>
      </c>
      <c r="D125" s="7"/>
      <c r="E125" s="73" t="s">
        <v>474</v>
      </c>
      <c r="F125" s="7" t="s">
        <v>475</v>
      </c>
      <c r="G125" s="6" t="s">
        <v>327</v>
      </c>
      <c r="H125" s="48">
        <v>45849</v>
      </c>
      <c r="I125" s="48">
        <v>46752</v>
      </c>
      <c r="J125" s="14">
        <v>1372351</v>
      </c>
      <c r="K125" s="44" t="s">
        <v>27</v>
      </c>
      <c r="L125" s="6" t="s">
        <v>230</v>
      </c>
      <c r="M125" s="59">
        <v>0.66339999999999999</v>
      </c>
      <c r="N125" s="67" t="s">
        <v>29</v>
      </c>
      <c r="O125" s="7" t="s">
        <v>2097</v>
      </c>
      <c r="P125" s="7" t="s">
        <v>450</v>
      </c>
      <c r="Q125" s="62">
        <v>95020</v>
      </c>
      <c r="R125" s="6" t="s">
        <v>394</v>
      </c>
      <c r="S125" s="6" t="s">
        <v>460</v>
      </c>
      <c r="T125" s="19"/>
    </row>
    <row r="126" spans="1:20" s="4" customFormat="1" ht="130.5" customHeight="1">
      <c r="A126" s="36" t="s">
        <v>323</v>
      </c>
      <c r="B126" s="7" t="s">
        <v>104</v>
      </c>
      <c r="C126" s="7" t="s">
        <v>476</v>
      </c>
      <c r="D126" s="7"/>
      <c r="E126" s="73" t="s">
        <v>477</v>
      </c>
      <c r="F126" s="7" t="s">
        <v>478</v>
      </c>
      <c r="G126" s="6" t="s">
        <v>363</v>
      </c>
      <c r="H126" s="48">
        <v>45849</v>
      </c>
      <c r="I126" s="48">
        <v>46387</v>
      </c>
      <c r="J126" s="14">
        <v>50000</v>
      </c>
      <c r="K126" s="44" t="s">
        <v>27</v>
      </c>
      <c r="L126" s="6" t="s">
        <v>109</v>
      </c>
      <c r="M126" s="59">
        <v>0.66339999999999999</v>
      </c>
      <c r="N126" s="67" t="s">
        <v>29</v>
      </c>
      <c r="O126" s="7" t="s">
        <v>2097</v>
      </c>
      <c r="P126" s="7" t="s">
        <v>476</v>
      </c>
      <c r="Q126" s="62">
        <v>95045</v>
      </c>
      <c r="R126" s="6" t="s">
        <v>110</v>
      </c>
      <c r="S126" s="6" t="s">
        <v>479</v>
      </c>
      <c r="T126" s="19"/>
    </row>
    <row r="127" spans="1:20" s="4" customFormat="1" ht="130.5" customHeight="1">
      <c r="A127" s="36" t="s">
        <v>323</v>
      </c>
      <c r="B127" s="7" t="s">
        <v>104</v>
      </c>
      <c r="C127" s="7" t="s">
        <v>476</v>
      </c>
      <c r="D127" s="7"/>
      <c r="E127" s="73" t="s">
        <v>480</v>
      </c>
      <c r="F127" s="7" t="s">
        <v>481</v>
      </c>
      <c r="G127" s="6" t="s">
        <v>363</v>
      </c>
      <c r="H127" s="48">
        <v>45849</v>
      </c>
      <c r="I127" s="48">
        <v>46387</v>
      </c>
      <c r="J127" s="14">
        <v>50000</v>
      </c>
      <c r="K127" s="44" t="s">
        <v>27</v>
      </c>
      <c r="L127" s="6" t="s">
        <v>109</v>
      </c>
      <c r="M127" s="59">
        <v>0.66339999999999999</v>
      </c>
      <c r="N127" s="67" t="s">
        <v>29</v>
      </c>
      <c r="O127" s="7" t="s">
        <v>2097</v>
      </c>
      <c r="P127" s="7" t="s">
        <v>476</v>
      </c>
      <c r="Q127" s="62">
        <v>95045</v>
      </c>
      <c r="R127" s="6" t="s">
        <v>110</v>
      </c>
      <c r="S127" s="6" t="s">
        <v>482</v>
      </c>
      <c r="T127" s="19"/>
    </row>
    <row r="128" spans="1:20" s="4" customFormat="1" ht="130.5" customHeight="1">
      <c r="A128" s="36" t="s">
        <v>323</v>
      </c>
      <c r="B128" s="7" t="s">
        <v>104</v>
      </c>
      <c r="C128" s="7" t="s">
        <v>476</v>
      </c>
      <c r="D128" s="7"/>
      <c r="E128" s="73" t="s">
        <v>483</v>
      </c>
      <c r="F128" s="7" t="s">
        <v>484</v>
      </c>
      <c r="G128" s="6" t="s">
        <v>363</v>
      </c>
      <c r="H128" s="48">
        <v>45849</v>
      </c>
      <c r="I128" s="48">
        <v>46387</v>
      </c>
      <c r="J128" s="14">
        <v>50000</v>
      </c>
      <c r="K128" s="44" t="s">
        <v>27</v>
      </c>
      <c r="L128" s="6" t="s">
        <v>109</v>
      </c>
      <c r="M128" s="59">
        <v>0.66339999999999999</v>
      </c>
      <c r="N128" s="67" t="s">
        <v>29</v>
      </c>
      <c r="O128" s="7" t="s">
        <v>2097</v>
      </c>
      <c r="P128" s="7" t="s">
        <v>476</v>
      </c>
      <c r="Q128" s="62">
        <v>95045</v>
      </c>
      <c r="R128" s="6" t="s">
        <v>110</v>
      </c>
      <c r="S128" s="6" t="s">
        <v>485</v>
      </c>
      <c r="T128" s="19"/>
    </row>
    <row r="129" spans="1:20" s="4" customFormat="1" ht="130.5" customHeight="1">
      <c r="A129" s="36" t="s">
        <v>323</v>
      </c>
      <c r="B129" s="7" t="s">
        <v>104</v>
      </c>
      <c r="C129" s="7" t="s">
        <v>476</v>
      </c>
      <c r="D129" s="7"/>
      <c r="E129" s="73" t="s">
        <v>486</v>
      </c>
      <c r="F129" s="7" t="s">
        <v>487</v>
      </c>
      <c r="G129" s="6" t="s">
        <v>363</v>
      </c>
      <c r="H129" s="48">
        <v>45849</v>
      </c>
      <c r="I129" s="48">
        <v>46387</v>
      </c>
      <c r="J129" s="14">
        <v>50000</v>
      </c>
      <c r="K129" s="44" t="s">
        <v>27</v>
      </c>
      <c r="L129" s="6" t="s">
        <v>109</v>
      </c>
      <c r="M129" s="59">
        <v>0.66339999999999999</v>
      </c>
      <c r="N129" s="67" t="s">
        <v>29</v>
      </c>
      <c r="O129" s="7" t="s">
        <v>2097</v>
      </c>
      <c r="P129" s="7" t="s">
        <v>476</v>
      </c>
      <c r="Q129" s="62">
        <v>95045</v>
      </c>
      <c r="R129" s="6" t="s">
        <v>110</v>
      </c>
      <c r="S129" s="6" t="s">
        <v>488</v>
      </c>
      <c r="T129" s="19"/>
    </row>
    <row r="130" spans="1:20" s="4" customFormat="1" ht="130.5" customHeight="1">
      <c r="A130" s="36" t="s">
        <v>323</v>
      </c>
      <c r="B130" s="7" t="s">
        <v>104</v>
      </c>
      <c r="C130" s="7" t="s">
        <v>476</v>
      </c>
      <c r="D130" s="7"/>
      <c r="E130" s="73" t="s">
        <v>489</v>
      </c>
      <c r="F130" s="7" t="s">
        <v>490</v>
      </c>
      <c r="G130" s="6" t="s">
        <v>363</v>
      </c>
      <c r="H130" s="48">
        <v>45849</v>
      </c>
      <c r="I130" s="48">
        <v>46387</v>
      </c>
      <c r="J130" s="14">
        <v>150000</v>
      </c>
      <c r="K130" s="44" t="s">
        <v>27</v>
      </c>
      <c r="L130" s="6" t="s">
        <v>109</v>
      </c>
      <c r="M130" s="59">
        <v>0.66339999999999999</v>
      </c>
      <c r="N130" s="67" t="s">
        <v>29</v>
      </c>
      <c r="O130" s="7" t="s">
        <v>2097</v>
      </c>
      <c r="P130" s="7" t="s">
        <v>476</v>
      </c>
      <c r="Q130" s="62">
        <v>95045</v>
      </c>
      <c r="R130" s="6" t="s">
        <v>110</v>
      </c>
      <c r="S130" s="6" t="s">
        <v>491</v>
      </c>
      <c r="T130" s="19"/>
    </row>
    <row r="131" spans="1:20" s="4" customFormat="1" ht="130.5" customHeight="1">
      <c r="A131" s="36" t="s">
        <v>323</v>
      </c>
      <c r="B131" s="7" t="s">
        <v>236</v>
      </c>
      <c r="C131" s="7" t="s">
        <v>476</v>
      </c>
      <c r="D131" s="7"/>
      <c r="E131" s="73" t="s">
        <v>492</v>
      </c>
      <c r="F131" s="7" t="s">
        <v>493</v>
      </c>
      <c r="G131" s="6" t="s">
        <v>494</v>
      </c>
      <c r="H131" s="48">
        <v>45849</v>
      </c>
      <c r="I131" s="48">
        <v>46752</v>
      </c>
      <c r="J131" s="14">
        <v>180000</v>
      </c>
      <c r="K131" s="44" t="s">
        <v>27</v>
      </c>
      <c r="L131" s="12" t="s">
        <v>240</v>
      </c>
      <c r="M131" s="59">
        <v>0.66339999999999999</v>
      </c>
      <c r="N131" s="67" t="s">
        <v>29</v>
      </c>
      <c r="O131" s="7" t="s">
        <v>2097</v>
      </c>
      <c r="P131" s="7" t="s">
        <v>476</v>
      </c>
      <c r="Q131" s="62">
        <v>95045</v>
      </c>
      <c r="R131" s="6" t="s">
        <v>44</v>
      </c>
      <c r="S131" s="6" t="s">
        <v>495</v>
      </c>
      <c r="T131" s="19"/>
    </row>
    <row r="132" spans="1:20" s="4" customFormat="1" ht="130.5" customHeight="1">
      <c r="A132" s="36" t="s">
        <v>323</v>
      </c>
      <c r="B132" s="7" t="s">
        <v>22</v>
      </c>
      <c r="C132" s="7" t="s">
        <v>476</v>
      </c>
      <c r="D132" s="7"/>
      <c r="E132" s="73" t="s">
        <v>496</v>
      </c>
      <c r="F132" s="7" t="s">
        <v>497</v>
      </c>
      <c r="G132" s="6" t="s">
        <v>327</v>
      </c>
      <c r="H132" s="48">
        <v>45849</v>
      </c>
      <c r="I132" s="48">
        <v>47118</v>
      </c>
      <c r="J132" s="14">
        <v>3165000</v>
      </c>
      <c r="K132" s="44" t="s">
        <v>27</v>
      </c>
      <c r="L132" s="6" t="s">
        <v>230</v>
      </c>
      <c r="M132" s="59">
        <v>0.66339999999999999</v>
      </c>
      <c r="N132" s="67" t="s">
        <v>29</v>
      </c>
      <c r="O132" s="7" t="s">
        <v>2097</v>
      </c>
      <c r="P132" s="7" t="s">
        <v>476</v>
      </c>
      <c r="Q132" s="62">
        <v>95045</v>
      </c>
      <c r="R132" s="6" t="s">
        <v>30</v>
      </c>
      <c r="S132" s="6" t="s">
        <v>498</v>
      </c>
      <c r="T132" s="19"/>
    </row>
    <row r="133" spans="1:20" s="4" customFormat="1" ht="130.5" customHeight="1">
      <c r="A133" s="36" t="s">
        <v>323</v>
      </c>
      <c r="B133" s="7" t="s">
        <v>35</v>
      </c>
      <c r="C133" s="7" t="s">
        <v>476</v>
      </c>
      <c r="D133" s="7"/>
      <c r="E133" s="73" t="s">
        <v>499</v>
      </c>
      <c r="F133" s="7" t="s">
        <v>500</v>
      </c>
      <c r="G133" s="6" t="s">
        <v>380</v>
      </c>
      <c r="H133" s="48">
        <v>45849</v>
      </c>
      <c r="I133" s="48">
        <v>47118</v>
      </c>
      <c r="J133" s="14">
        <v>4400000</v>
      </c>
      <c r="K133" s="44" t="s">
        <v>27</v>
      </c>
      <c r="L133" s="6" t="s">
        <v>223</v>
      </c>
      <c r="M133" s="59">
        <v>0.66339999999999999</v>
      </c>
      <c r="N133" s="67" t="s">
        <v>29</v>
      </c>
      <c r="O133" s="7" t="s">
        <v>2097</v>
      </c>
      <c r="P133" s="7" t="s">
        <v>476</v>
      </c>
      <c r="Q133" s="62">
        <v>95045</v>
      </c>
      <c r="R133" s="6" t="s">
        <v>121</v>
      </c>
      <c r="S133" s="6" t="s">
        <v>501</v>
      </c>
      <c r="T133" s="19"/>
    </row>
    <row r="134" spans="1:20" s="4" customFormat="1" ht="130.5" customHeight="1">
      <c r="A134" s="36" t="s">
        <v>323</v>
      </c>
      <c r="B134" s="7" t="s">
        <v>236</v>
      </c>
      <c r="C134" s="7" t="s">
        <v>502</v>
      </c>
      <c r="D134" s="7"/>
      <c r="E134" s="73" t="s">
        <v>503</v>
      </c>
      <c r="F134" s="7" t="s">
        <v>504</v>
      </c>
      <c r="G134" s="6" t="s">
        <v>366</v>
      </c>
      <c r="H134" s="48">
        <v>45849</v>
      </c>
      <c r="I134" s="48">
        <v>46387</v>
      </c>
      <c r="J134" s="14">
        <v>300000</v>
      </c>
      <c r="K134" s="44" t="s">
        <v>27</v>
      </c>
      <c r="L134" s="12" t="s">
        <v>240</v>
      </c>
      <c r="M134" s="59">
        <v>0.66339999999999999</v>
      </c>
      <c r="N134" s="67" t="s">
        <v>29</v>
      </c>
      <c r="O134" s="7" t="s">
        <v>2097</v>
      </c>
      <c r="P134" s="7" t="s">
        <v>505</v>
      </c>
      <c r="Q134" s="62">
        <v>95039</v>
      </c>
      <c r="R134" s="6" t="s">
        <v>241</v>
      </c>
      <c r="S134" s="6" t="s">
        <v>506</v>
      </c>
      <c r="T134" s="19"/>
    </row>
    <row r="135" spans="1:20" s="4" customFormat="1" ht="130.5" customHeight="1">
      <c r="A135" s="36" t="s">
        <v>323</v>
      </c>
      <c r="B135" s="7" t="s">
        <v>35</v>
      </c>
      <c r="C135" s="7" t="s">
        <v>507</v>
      </c>
      <c r="D135" s="7"/>
      <c r="E135" s="73" t="s">
        <v>508</v>
      </c>
      <c r="F135" s="7" t="s">
        <v>509</v>
      </c>
      <c r="G135" s="6" t="s">
        <v>415</v>
      </c>
      <c r="H135" s="48">
        <v>45849</v>
      </c>
      <c r="I135" s="48">
        <v>46752</v>
      </c>
      <c r="J135" s="14">
        <v>900000</v>
      </c>
      <c r="K135" s="44" t="s">
        <v>27</v>
      </c>
      <c r="L135" s="6" t="s">
        <v>223</v>
      </c>
      <c r="M135" s="59">
        <v>0.66339999999999999</v>
      </c>
      <c r="N135" s="67" t="s">
        <v>29</v>
      </c>
      <c r="O135" s="7" t="s">
        <v>2097</v>
      </c>
      <c r="P135" s="7" t="s">
        <v>507</v>
      </c>
      <c r="Q135" s="62">
        <v>95039</v>
      </c>
      <c r="R135" s="6" t="s">
        <v>40</v>
      </c>
      <c r="S135" s="6" t="s">
        <v>507</v>
      </c>
      <c r="T135" s="19"/>
    </row>
    <row r="136" spans="1:20" s="4" customFormat="1" ht="130.5" customHeight="1">
      <c r="A136" s="36" t="s">
        <v>323</v>
      </c>
      <c r="B136" s="7" t="s">
        <v>35</v>
      </c>
      <c r="C136" s="7" t="s">
        <v>507</v>
      </c>
      <c r="D136" s="7"/>
      <c r="E136" s="73" t="s">
        <v>510</v>
      </c>
      <c r="F136" s="7" t="s">
        <v>511</v>
      </c>
      <c r="G136" s="6" t="s">
        <v>346</v>
      </c>
      <c r="H136" s="48">
        <v>45849</v>
      </c>
      <c r="I136" s="48">
        <v>46752</v>
      </c>
      <c r="J136" s="14">
        <v>1780000</v>
      </c>
      <c r="K136" s="44" t="s">
        <v>27</v>
      </c>
      <c r="L136" s="6" t="s">
        <v>223</v>
      </c>
      <c r="M136" s="59">
        <v>0.66339999999999999</v>
      </c>
      <c r="N136" s="67" t="s">
        <v>29</v>
      </c>
      <c r="O136" s="7" t="s">
        <v>2097</v>
      </c>
      <c r="P136" s="7" t="s">
        <v>507</v>
      </c>
      <c r="Q136" s="62">
        <v>95039</v>
      </c>
      <c r="R136" s="6" t="s">
        <v>121</v>
      </c>
      <c r="S136" s="6" t="s">
        <v>507</v>
      </c>
      <c r="T136" s="19"/>
    </row>
    <row r="137" spans="1:20" s="4" customFormat="1" ht="130.5" customHeight="1">
      <c r="A137" s="36" t="s">
        <v>323</v>
      </c>
      <c r="B137" s="7" t="s">
        <v>104</v>
      </c>
      <c r="C137" s="7" t="s">
        <v>512</v>
      </c>
      <c r="D137" s="7"/>
      <c r="E137" s="73" t="s">
        <v>513</v>
      </c>
      <c r="F137" s="7" t="s">
        <v>514</v>
      </c>
      <c r="G137" s="6" t="s">
        <v>363</v>
      </c>
      <c r="H137" s="48">
        <v>45849</v>
      </c>
      <c r="I137" s="48">
        <v>46387</v>
      </c>
      <c r="J137" s="14">
        <v>73517.34</v>
      </c>
      <c r="K137" s="44" t="s">
        <v>27</v>
      </c>
      <c r="L137" s="6" t="s">
        <v>109</v>
      </c>
      <c r="M137" s="59">
        <v>0.66339999999999999</v>
      </c>
      <c r="N137" s="67" t="s">
        <v>29</v>
      </c>
      <c r="O137" s="7" t="s">
        <v>2097</v>
      </c>
      <c r="P137" s="7" t="s">
        <v>512</v>
      </c>
      <c r="Q137" s="62">
        <v>95021</v>
      </c>
      <c r="R137" s="6" t="s">
        <v>110</v>
      </c>
      <c r="S137" s="6" t="s">
        <v>515</v>
      </c>
      <c r="T137" s="19"/>
    </row>
    <row r="138" spans="1:20" s="4" customFormat="1" ht="130.5" customHeight="1">
      <c r="A138" s="36" t="s">
        <v>323</v>
      </c>
      <c r="B138" s="7" t="s">
        <v>236</v>
      </c>
      <c r="C138" s="7" t="s">
        <v>512</v>
      </c>
      <c r="D138" s="7"/>
      <c r="E138" s="73" t="s">
        <v>516</v>
      </c>
      <c r="F138" s="7" t="s">
        <v>517</v>
      </c>
      <c r="G138" s="6" t="s">
        <v>366</v>
      </c>
      <c r="H138" s="48">
        <v>45849</v>
      </c>
      <c r="I138" s="48">
        <v>46387</v>
      </c>
      <c r="J138" s="14">
        <v>151827.79999999999</v>
      </c>
      <c r="K138" s="44" t="s">
        <v>27</v>
      </c>
      <c r="L138" s="12" t="s">
        <v>240</v>
      </c>
      <c r="M138" s="59">
        <v>0.66339999999999999</v>
      </c>
      <c r="N138" s="67" t="s">
        <v>29</v>
      </c>
      <c r="O138" s="7" t="s">
        <v>2097</v>
      </c>
      <c r="P138" s="7" t="s">
        <v>512</v>
      </c>
      <c r="Q138" s="62">
        <v>95021</v>
      </c>
      <c r="R138" s="6" t="s">
        <v>44</v>
      </c>
      <c r="S138" s="6" t="s">
        <v>518</v>
      </c>
      <c r="T138" s="19"/>
    </row>
    <row r="139" spans="1:20" s="4" customFormat="1" ht="130.5" customHeight="1">
      <c r="A139" s="36" t="s">
        <v>323</v>
      </c>
      <c r="B139" s="7" t="s">
        <v>22</v>
      </c>
      <c r="C139" s="7" t="s">
        <v>519</v>
      </c>
      <c r="D139" s="7"/>
      <c r="E139" s="73" t="s">
        <v>520</v>
      </c>
      <c r="F139" s="7" t="s">
        <v>521</v>
      </c>
      <c r="G139" s="6" t="s">
        <v>327</v>
      </c>
      <c r="H139" s="48">
        <v>45849</v>
      </c>
      <c r="I139" s="48">
        <v>46752</v>
      </c>
      <c r="J139" s="14">
        <v>1535000</v>
      </c>
      <c r="K139" s="44" t="s">
        <v>27</v>
      </c>
      <c r="L139" s="6" t="s">
        <v>230</v>
      </c>
      <c r="M139" s="59">
        <v>0.66339999999999999</v>
      </c>
      <c r="N139" s="67" t="s">
        <v>29</v>
      </c>
      <c r="O139" s="7" t="s">
        <v>2097</v>
      </c>
      <c r="P139" s="7" t="s">
        <v>519</v>
      </c>
      <c r="Q139" s="62">
        <v>95022</v>
      </c>
      <c r="R139" s="9" t="s">
        <v>30</v>
      </c>
      <c r="S139" s="6" t="s">
        <v>522</v>
      </c>
      <c r="T139" s="19"/>
    </row>
    <row r="140" spans="1:20" s="4" customFormat="1" ht="130.5" customHeight="1">
      <c r="A140" s="36" t="s">
        <v>323</v>
      </c>
      <c r="B140" s="7" t="s">
        <v>22</v>
      </c>
      <c r="C140" s="7" t="s">
        <v>519</v>
      </c>
      <c r="D140" s="7"/>
      <c r="E140" s="73" t="s">
        <v>523</v>
      </c>
      <c r="F140" s="7" t="s">
        <v>524</v>
      </c>
      <c r="G140" s="6" t="s">
        <v>327</v>
      </c>
      <c r="H140" s="48">
        <v>45849</v>
      </c>
      <c r="I140" s="48">
        <v>46752</v>
      </c>
      <c r="J140" s="14">
        <v>800000</v>
      </c>
      <c r="K140" s="44" t="s">
        <v>27</v>
      </c>
      <c r="L140" s="6" t="s">
        <v>230</v>
      </c>
      <c r="M140" s="59">
        <v>0.66339999999999999</v>
      </c>
      <c r="N140" s="67" t="s">
        <v>29</v>
      </c>
      <c r="O140" s="7" t="s">
        <v>2097</v>
      </c>
      <c r="P140" s="7" t="s">
        <v>519</v>
      </c>
      <c r="Q140" s="62">
        <v>95022</v>
      </c>
      <c r="R140" s="9" t="s">
        <v>30</v>
      </c>
      <c r="S140" s="6" t="s">
        <v>525</v>
      </c>
      <c r="T140" s="19"/>
    </row>
    <row r="141" spans="1:20" s="4" customFormat="1" ht="130.5" customHeight="1">
      <c r="A141" s="36" t="s">
        <v>323</v>
      </c>
      <c r="B141" s="7" t="s">
        <v>104</v>
      </c>
      <c r="C141" s="7" t="s">
        <v>519</v>
      </c>
      <c r="D141" s="7"/>
      <c r="E141" s="73" t="s">
        <v>526</v>
      </c>
      <c r="F141" s="7" t="s">
        <v>527</v>
      </c>
      <c r="G141" s="6" t="s">
        <v>363</v>
      </c>
      <c r="H141" s="48">
        <v>45849</v>
      </c>
      <c r="I141" s="48">
        <v>46387</v>
      </c>
      <c r="J141" s="14">
        <v>88584.27</v>
      </c>
      <c r="K141" s="44" t="s">
        <v>27</v>
      </c>
      <c r="L141" s="6" t="s">
        <v>109</v>
      </c>
      <c r="M141" s="59">
        <v>0.66339999999999999</v>
      </c>
      <c r="N141" s="67" t="s">
        <v>29</v>
      </c>
      <c r="O141" s="7" t="s">
        <v>2097</v>
      </c>
      <c r="P141" s="7" t="s">
        <v>519</v>
      </c>
      <c r="Q141" s="62">
        <v>95022</v>
      </c>
      <c r="R141" s="6" t="s">
        <v>110</v>
      </c>
      <c r="S141" s="6" t="s">
        <v>528</v>
      </c>
      <c r="T141" s="19"/>
    </row>
    <row r="142" spans="1:20" s="4" customFormat="1" ht="130.5" customHeight="1">
      <c r="A142" s="36" t="s">
        <v>323</v>
      </c>
      <c r="B142" s="7" t="s">
        <v>35</v>
      </c>
      <c r="C142" s="7" t="s">
        <v>519</v>
      </c>
      <c r="D142" s="7"/>
      <c r="E142" s="73" t="s">
        <v>529</v>
      </c>
      <c r="F142" s="7" t="s">
        <v>530</v>
      </c>
      <c r="G142" s="6" t="s">
        <v>336</v>
      </c>
      <c r="H142" s="48">
        <v>45849</v>
      </c>
      <c r="I142" s="48">
        <v>47118</v>
      </c>
      <c r="J142" s="14">
        <v>2180000</v>
      </c>
      <c r="K142" s="44" t="s">
        <v>27</v>
      </c>
      <c r="L142" s="6" t="s">
        <v>223</v>
      </c>
      <c r="M142" s="59">
        <v>0.66339999999999999</v>
      </c>
      <c r="N142" s="67" t="s">
        <v>29</v>
      </c>
      <c r="O142" s="7" t="s">
        <v>2097</v>
      </c>
      <c r="P142" s="7" t="s">
        <v>519</v>
      </c>
      <c r="Q142" s="62">
        <v>95022</v>
      </c>
      <c r="R142" s="6" t="s">
        <v>294</v>
      </c>
      <c r="S142" s="6" t="s">
        <v>531</v>
      </c>
      <c r="T142" s="19"/>
    </row>
    <row r="143" spans="1:20" s="4" customFormat="1" ht="130.5" customHeight="1">
      <c r="A143" s="36" t="s">
        <v>323</v>
      </c>
      <c r="B143" s="7" t="s">
        <v>236</v>
      </c>
      <c r="C143" s="7" t="s">
        <v>519</v>
      </c>
      <c r="D143" s="7"/>
      <c r="E143" s="73" t="s">
        <v>532</v>
      </c>
      <c r="F143" s="7" t="s">
        <v>533</v>
      </c>
      <c r="G143" s="6" t="s">
        <v>366</v>
      </c>
      <c r="H143" s="48">
        <v>45849</v>
      </c>
      <c r="I143" s="48">
        <v>46387</v>
      </c>
      <c r="J143" s="14">
        <v>182143.99</v>
      </c>
      <c r="K143" s="44" t="s">
        <v>27</v>
      </c>
      <c r="L143" s="12" t="s">
        <v>240</v>
      </c>
      <c r="M143" s="59">
        <v>0.66339999999999999</v>
      </c>
      <c r="N143" s="67" t="s">
        <v>29</v>
      </c>
      <c r="O143" s="7" t="s">
        <v>2097</v>
      </c>
      <c r="P143" s="7" t="s">
        <v>519</v>
      </c>
      <c r="Q143" s="62">
        <v>95022</v>
      </c>
      <c r="R143" s="6" t="s">
        <v>241</v>
      </c>
      <c r="S143" s="6" t="s">
        <v>519</v>
      </c>
      <c r="T143" s="19"/>
    </row>
    <row r="144" spans="1:20" s="4" customFormat="1" ht="130.5" customHeight="1">
      <c r="A144" s="36" t="s">
        <v>323</v>
      </c>
      <c r="B144" s="7" t="s">
        <v>22</v>
      </c>
      <c r="C144" s="7" t="s">
        <v>534</v>
      </c>
      <c r="D144" s="7"/>
      <c r="E144" s="73" t="s">
        <v>535</v>
      </c>
      <c r="F144" s="7" t="s">
        <v>536</v>
      </c>
      <c r="G144" s="6" t="s">
        <v>327</v>
      </c>
      <c r="H144" s="48">
        <v>45849</v>
      </c>
      <c r="I144" s="48">
        <v>46752</v>
      </c>
      <c r="J144" s="14">
        <v>2500000</v>
      </c>
      <c r="K144" s="44" t="s">
        <v>27</v>
      </c>
      <c r="L144" s="6" t="s">
        <v>230</v>
      </c>
      <c r="M144" s="59">
        <v>0.66339999999999999</v>
      </c>
      <c r="N144" s="67" t="s">
        <v>29</v>
      </c>
      <c r="O144" s="7" t="s">
        <v>2097</v>
      </c>
      <c r="P144" s="7" t="s">
        <v>534</v>
      </c>
      <c r="Q144" s="62">
        <v>95030</v>
      </c>
      <c r="R144" s="6" t="s">
        <v>273</v>
      </c>
      <c r="S144" s="6" t="s">
        <v>537</v>
      </c>
      <c r="T144" s="19"/>
    </row>
    <row r="145" spans="1:20" s="4" customFormat="1" ht="130.5" customHeight="1">
      <c r="A145" s="36" t="s">
        <v>323</v>
      </c>
      <c r="B145" s="7" t="s">
        <v>35</v>
      </c>
      <c r="C145" s="7" t="s">
        <v>534</v>
      </c>
      <c r="D145" s="7"/>
      <c r="E145" s="73" t="s">
        <v>538</v>
      </c>
      <c r="F145" s="7" t="s">
        <v>539</v>
      </c>
      <c r="G145" s="6" t="s">
        <v>540</v>
      </c>
      <c r="H145" s="48">
        <v>45849</v>
      </c>
      <c r="I145" s="48">
        <v>46387</v>
      </c>
      <c r="J145" s="14">
        <v>2200000</v>
      </c>
      <c r="K145" s="44" t="s">
        <v>27</v>
      </c>
      <c r="L145" s="6" t="s">
        <v>223</v>
      </c>
      <c r="M145" s="59">
        <v>0.66339999999999999</v>
      </c>
      <c r="N145" s="67" t="s">
        <v>29</v>
      </c>
      <c r="O145" s="7" t="s">
        <v>2097</v>
      </c>
      <c r="P145" s="7" t="s">
        <v>534</v>
      </c>
      <c r="Q145" s="62">
        <v>95030</v>
      </c>
      <c r="R145" s="6" t="s">
        <v>44</v>
      </c>
      <c r="S145" s="6" t="s">
        <v>541</v>
      </c>
      <c r="T145" s="19"/>
    </row>
    <row r="146" spans="1:20" s="4" customFormat="1" ht="130.5" customHeight="1">
      <c r="A146" s="36" t="s">
        <v>323</v>
      </c>
      <c r="B146" s="7" t="s">
        <v>22</v>
      </c>
      <c r="C146" s="7" t="s">
        <v>542</v>
      </c>
      <c r="D146" s="7"/>
      <c r="E146" s="73" t="s">
        <v>543</v>
      </c>
      <c r="F146" s="7" t="s">
        <v>544</v>
      </c>
      <c r="G146" s="6" t="s">
        <v>327</v>
      </c>
      <c r="H146" s="48">
        <v>45849</v>
      </c>
      <c r="I146" s="48">
        <v>47118</v>
      </c>
      <c r="J146" s="14">
        <v>1706097.63</v>
      </c>
      <c r="K146" s="44" t="s">
        <v>27</v>
      </c>
      <c r="L146" s="6" t="s">
        <v>230</v>
      </c>
      <c r="M146" s="59">
        <v>0.66339999999999999</v>
      </c>
      <c r="N146" s="67" t="s">
        <v>29</v>
      </c>
      <c r="O146" s="7" t="s">
        <v>2097</v>
      </c>
      <c r="P146" s="7" t="s">
        <v>542</v>
      </c>
      <c r="Q146" s="62">
        <v>95040</v>
      </c>
      <c r="R146" s="6" t="s">
        <v>30</v>
      </c>
      <c r="S146" s="6" t="s">
        <v>545</v>
      </c>
      <c r="T146" s="19"/>
    </row>
    <row r="147" spans="1:20" s="4" customFormat="1" ht="130.5" customHeight="1">
      <c r="A147" s="36" t="s">
        <v>323</v>
      </c>
      <c r="B147" s="7" t="s">
        <v>35</v>
      </c>
      <c r="C147" s="7" t="s">
        <v>542</v>
      </c>
      <c r="D147" s="7"/>
      <c r="E147" s="73" t="s">
        <v>546</v>
      </c>
      <c r="F147" s="7" t="s">
        <v>547</v>
      </c>
      <c r="G147" s="6" t="s">
        <v>415</v>
      </c>
      <c r="H147" s="48">
        <v>45849</v>
      </c>
      <c r="I147" s="48">
        <v>47118</v>
      </c>
      <c r="J147" s="14">
        <v>2208139.9700000002</v>
      </c>
      <c r="K147" s="44" t="s">
        <v>27</v>
      </c>
      <c r="L147" s="6" t="s">
        <v>223</v>
      </c>
      <c r="M147" s="59">
        <v>0.66339999999999999</v>
      </c>
      <c r="N147" s="67" t="s">
        <v>29</v>
      </c>
      <c r="O147" s="7" t="s">
        <v>2097</v>
      </c>
      <c r="P147" s="7" t="s">
        <v>542</v>
      </c>
      <c r="Q147" s="62">
        <v>95040</v>
      </c>
      <c r="R147" s="6" t="s">
        <v>121</v>
      </c>
      <c r="S147" s="6" t="s">
        <v>548</v>
      </c>
      <c r="T147" s="19"/>
    </row>
    <row r="148" spans="1:20" s="4" customFormat="1" ht="130.5" customHeight="1">
      <c r="A148" s="36" t="s">
        <v>323</v>
      </c>
      <c r="B148" s="7" t="s">
        <v>35</v>
      </c>
      <c r="C148" s="7" t="s">
        <v>549</v>
      </c>
      <c r="D148" s="7"/>
      <c r="E148" s="73" t="s">
        <v>550</v>
      </c>
      <c r="F148" s="7" t="s">
        <v>551</v>
      </c>
      <c r="G148" s="6" t="s">
        <v>552</v>
      </c>
      <c r="H148" s="48">
        <v>45849</v>
      </c>
      <c r="I148" s="48">
        <v>46752</v>
      </c>
      <c r="J148" s="14">
        <v>250000</v>
      </c>
      <c r="K148" s="44" t="s">
        <v>27</v>
      </c>
      <c r="L148" s="6" t="s">
        <v>223</v>
      </c>
      <c r="M148" s="59">
        <v>0.66339999999999999</v>
      </c>
      <c r="N148" s="67" t="s">
        <v>29</v>
      </c>
      <c r="O148" s="7" t="s">
        <v>2097</v>
      </c>
      <c r="P148" s="7" t="s">
        <v>549</v>
      </c>
      <c r="Q148" s="62">
        <v>95037</v>
      </c>
      <c r="R148" s="6" t="s">
        <v>279</v>
      </c>
      <c r="S148" s="6" t="s">
        <v>549</v>
      </c>
      <c r="T148" s="19"/>
    </row>
    <row r="149" spans="1:20" s="4" customFormat="1" ht="130.5" customHeight="1">
      <c r="A149" s="36" t="s">
        <v>323</v>
      </c>
      <c r="B149" s="7" t="s">
        <v>104</v>
      </c>
      <c r="C149" s="7" t="s">
        <v>549</v>
      </c>
      <c r="D149" s="7"/>
      <c r="E149" s="73" t="s">
        <v>553</v>
      </c>
      <c r="F149" s="7" t="s">
        <v>554</v>
      </c>
      <c r="G149" s="6" t="s">
        <v>376</v>
      </c>
      <c r="H149" s="48">
        <v>45849</v>
      </c>
      <c r="I149" s="48">
        <v>46387</v>
      </c>
      <c r="J149" s="14">
        <v>80000</v>
      </c>
      <c r="K149" s="44" t="s">
        <v>27</v>
      </c>
      <c r="L149" s="6" t="s">
        <v>109</v>
      </c>
      <c r="M149" s="59">
        <v>0.66339999999999999</v>
      </c>
      <c r="N149" s="67" t="s">
        <v>29</v>
      </c>
      <c r="O149" s="7" t="s">
        <v>2097</v>
      </c>
      <c r="P149" s="7" t="s">
        <v>549</v>
      </c>
      <c r="Q149" s="62">
        <v>95037</v>
      </c>
      <c r="R149" s="6" t="s">
        <v>110</v>
      </c>
      <c r="S149" s="6" t="s">
        <v>549</v>
      </c>
      <c r="T149" s="19"/>
    </row>
    <row r="150" spans="1:20" s="4" customFormat="1" ht="130.5" customHeight="1">
      <c r="A150" s="36" t="s">
        <v>323</v>
      </c>
      <c r="B150" s="7" t="s">
        <v>35</v>
      </c>
      <c r="C150" s="7" t="s">
        <v>549</v>
      </c>
      <c r="D150" s="7"/>
      <c r="E150" s="73" t="s">
        <v>555</v>
      </c>
      <c r="F150" s="7" t="s">
        <v>556</v>
      </c>
      <c r="G150" s="6" t="s">
        <v>557</v>
      </c>
      <c r="H150" s="48">
        <v>45849</v>
      </c>
      <c r="I150" s="48">
        <v>46752</v>
      </c>
      <c r="J150" s="14">
        <v>500000</v>
      </c>
      <c r="K150" s="44" t="s">
        <v>27</v>
      </c>
      <c r="L150" s="6" t="s">
        <v>223</v>
      </c>
      <c r="M150" s="59">
        <v>0.66339999999999999</v>
      </c>
      <c r="N150" s="67" t="s">
        <v>29</v>
      </c>
      <c r="O150" s="7" t="s">
        <v>2097</v>
      </c>
      <c r="P150" s="7" t="s">
        <v>549</v>
      </c>
      <c r="Q150" s="62">
        <v>95037</v>
      </c>
      <c r="R150" s="6" t="s">
        <v>40</v>
      </c>
      <c r="S150" s="6" t="s">
        <v>549</v>
      </c>
      <c r="T150" s="19"/>
    </row>
    <row r="151" spans="1:20" s="4" customFormat="1" ht="130.5" customHeight="1">
      <c r="A151" s="36" t="s">
        <v>323</v>
      </c>
      <c r="B151" s="7" t="s">
        <v>35</v>
      </c>
      <c r="C151" s="7" t="s">
        <v>549</v>
      </c>
      <c r="D151" s="7"/>
      <c r="E151" s="73" t="s">
        <v>558</v>
      </c>
      <c r="F151" s="7" t="s">
        <v>559</v>
      </c>
      <c r="G151" s="6" t="s">
        <v>557</v>
      </c>
      <c r="H151" s="48">
        <v>45849</v>
      </c>
      <c r="I151" s="48">
        <v>46387</v>
      </c>
      <c r="J151" s="14">
        <v>700000</v>
      </c>
      <c r="K151" s="44" t="s">
        <v>27</v>
      </c>
      <c r="L151" s="6" t="s">
        <v>223</v>
      </c>
      <c r="M151" s="59">
        <v>0.66339999999999999</v>
      </c>
      <c r="N151" s="67" t="s">
        <v>29</v>
      </c>
      <c r="O151" s="7" t="s">
        <v>2097</v>
      </c>
      <c r="P151" s="7" t="s">
        <v>549</v>
      </c>
      <c r="Q151" s="62">
        <v>95037</v>
      </c>
      <c r="R151" s="6" t="s">
        <v>58</v>
      </c>
      <c r="S151" s="6" t="s">
        <v>549</v>
      </c>
      <c r="T151" s="19"/>
    </row>
    <row r="152" spans="1:20" s="4" customFormat="1" ht="130.5" customHeight="1">
      <c r="A152" s="36" t="s">
        <v>323</v>
      </c>
      <c r="B152" s="7" t="s">
        <v>35</v>
      </c>
      <c r="C152" s="7" t="s">
        <v>549</v>
      </c>
      <c r="D152" s="7"/>
      <c r="E152" s="73" t="s">
        <v>560</v>
      </c>
      <c r="F152" s="7" t="s">
        <v>561</v>
      </c>
      <c r="G152" s="6" t="s">
        <v>562</v>
      </c>
      <c r="H152" s="48">
        <v>45849</v>
      </c>
      <c r="I152" s="48">
        <v>46752</v>
      </c>
      <c r="J152" s="14">
        <v>750000</v>
      </c>
      <c r="K152" s="44" t="s">
        <v>27</v>
      </c>
      <c r="L152" s="6" t="s">
        <v>223</v>
      </c>
      <c r="M152" s="59">
        <v>0.66339999999999999</v>
      </c>
      <c r="N152" s="67" t="s">
        <v>29</v>
      </c>
      <c r="O152" s="7" t="s">
        <v>2097</v>
      </c>
      <c r="P152" s="7" t="s">
        <v>549</v>
      </c>
      <c r="Q152" s="62">
        <v>95037</v>
      </c>
      <c r="R152" s="6" t="s">
        <v>563</v>
      </c>
      <c r="S152" s="6" t="s">
        <v>549</v>
      </c>
      <c r="T152" s="19"/>
    </row>
    <row r="153" spans="1:20" s="4" customFormat="1" ht="130.5" customHeight="1">
      <c r="A153" s="36" t="s">
        <v>323</v>
      </c>
      <c r="B153" s="7" t="s">
        <v>35</v>
      </c>
      <c r="C153" s="7" t="s">
        <v>564</v>
      </c>
      <c r="D153" s="7"/>
      <c r="E153" s="73" t="s">
        <v>565</v>
      </c>
      <c r="F153" s="7" t="s">
        <v>566</v>
      </c>
      <c r="G153" s="6" t="s">
        <v>380</v>
      </c>
      <c r="H153" s="48">
        <v>45849</v>
      </c>
      <c r="I153" s="48">
        <v>47118</v>
      </c>
      <c r="J153" s="14">
        <v>1500000</v>
      </c>
      <c r="K153" s="44" t="s">
        <v>27</v>
      </c>
      <c r="L153" s="6" t="s">
        <v>223</v>
      </c>
      <c r="M153" s="59">
        <v>0.66339999999999999</v>
      </c>
      <c r="N153" s="67" t="s">
        <v>29</v>
      </c>
      <c r="O153" s="7" t="s">
        <v>2097</v>
      </c>
      <c r="P153" s="7" t="s">
        <v>564</v>
      </c>
      <c r="Q153" s="62">
        <v>95028</v>
      </c>
      <c r="R153" s="14" t="s">
        <v>121</v>
      </c>
      <c r="S153" s="6" t="s">
        <v>564</v>
      </c>
      <c r="T153" s="19"/>
    </row>
    <row r="154" spans="1:20" s="4" customFormat="1" ht="130.5" customHeight="1">
      <c r="A154" s="36" t="s">
        <v>323</v>
      </c>
      <c r="B154" s="7" t="s">
        <v>35</v>
      </c>
      <c r="C154" s="7" t="s">
        <v>564</v>
      </c>
      <c r="D154" s="7"/>
      <c r="E154" s="73" t="s">
        <v>567</v>
      </c>
      <c r="F154" s="7" t="s">
        <v>568</v>
      </c>
      <c r="G154" s="6" t="s">
        <v>415</v>
      </c>
      <c r="H154" s="48">
        <v>45849</v>
      </c>
      <c r="I154" s="48">
        <v>46752</v>
      </c>
      <c r="J154" s="14">
        <v>800000</v>
      </c>
      <c r="K154" s="44" t="s">
        <v>27</v>
      </c>
      <c r="L154" s="6" t="s">
        <v>223</v>
      </c>
      <c r="M154" s="59">
        <v>0.66339999999999999</v>
      </c>
      <c r="N154" s="67" t="s">
        <v>29</v>
      </c>
      <c r="O154" s="7" t="s">
        <v>2097</v>
      </c>
      <c r="P154" s="7" t="s">
        <v>564</v>
      </c>
      <c r="Q154" s="62">
        <v>95028</v>
      </c>
      <c r="R154" s="6" t="s">
        <v>40</v>
      </c>
      <c r="S154" s="6" t="s">
        <v>564</v>
      </c>
      <c r="T154" s="19"/>
    </row>
    <row r="155" spans="1:20" s="4" customFormat="1" ht="130.5" customHeight="1">
      <c r="A155" s="36" t="s">
        <v>323</v>
      </c>
      <c r="B155" s="7" t="s">
        <v>236</v>
      </c>
      <c r="C155" s="7" t="s">
        <v>564</v>
      </c>
      <c r="D155" s="7"/>
      <c r="E155" s="73" t="s">
        <v>569</v>
      </c>
      <c r="F155" s="7" t="s">
        <v>570</v>
      </c>
      <c r="G155" s="6" t="s">
        <v>366</v>
      </c>
      <c r="H155" s="48">
        <v>45849</v>
      </c>
      <c r="I155" s="48">
        <v>46387</v>
      </c>
      <c r="J155" s="14">
        <v>125000</v>
      </c>
      <c r="K155" s="44" t="s">
        <v>27</v>
      </c>
      <c r="L155" s="12" t="s">
        <v>240</v>
      </c>
      <c r="M155" s="59">
        <v>0.66339999999999999</v>
      </c>
      <c r="N155" s="67" t="s">
        <v>29</v>
      </c>
      <c r="O155" s="7" t="s">
        <v>2097</v>
      </c>
      <c r="P155" s="7" t="s">
        <v>564</v>
      </c>
      <c r="Q155" s="62">
        <v>95028</v>
      </c>
      <c r="R155" s="6" t="s">
        <v>241</v>
      </c>
      <c r="S155" s="6" t="s">
        <v>564</v>
      </c>
      <c r="T155" s="19"/>
    </row>
    <row r="156" spans="1:20" s="4" customFormat="1" ht="130.5" customHeight="1">
      <c r="A156" s="36" t="s">
        <v>323</v>
      </c>
      <c r="B156" s="7" t="s">
        <v>22</v>
      </c>
      <c r="C156" s="7" t="s">
        <v>571</v>
      </c>
      <c r="D156" s="7"/>
      <c r="E156" s="73" t="s">
        <v>572</v>
      </c>
      <c r="F156" s="7" t="s">
        <v>573</v>
      </c>
      <c r="G156" s="6" t="s">
        <v>327</v>
      </c>
      <c r="H156" s="48">
        <v>45849</v>
      </c>
      <c r="I156" s="48">
        <v>47118</v>
      </c>
      <c r="J156" s="14">
        <v>6500000</v>
      </c>
      <c r="K156" s="44" t="s">
        <v>27</v>
      </c>
      <c r="L156" s="6" t="s">
        <v>230</v>
      </c>
      <c r="M156" s="59">
        <v>0.66339999999999999</v>
      </c>
      <c r="N156" s="67" t="s">
        <v>29</v>
      </c>
      <c r="O156" s="7" t="s">
        <v>2097</v>
      </c>
      <c r="P156" s="7" t="s">
        <v>574</v>
      </c>
      <c r="Q156" s="62">
        <v>95030</v>
      </c>
      <c r="R156" s="6" t="s">
        <v>30</v>
      </c>
      <c r="S156" s="6" t="s">
        <v>574</v>
      </c>
      <c r="T156" s="19"/>
    </row>
    <row r="157" spans="1:20" s="4" customFormat="1" ht="130.5" customHeight="1">
      <c r="A157" s="36" t="s">
        <v>323</v>
      </c>
      <c r="B157" s="7" t="s">
        <v>35</v>
      </c>
      <c r="C157" s="7" t="s">
        <v>575</v>
      </c>
      <c r="D157" s="7"/>
      <c r="E157" s="73" t="s">
        <v>576</v>
      </c>
      <c r="F157" s="7" t="s">
        <v>577</v>
      </c>
      <c r="G157" s="6" t="s">
        <v>415</v>
      </c>
      <c r="H157" s="48">
        <v>45849</v>
      </c>
      <c r="I157" s="48">
        <v>46752</v>
      </c>
      <c r="J157" s="14">
        <v>2615309.4</v>
      </c>
      <c r="K157" s="44" t="s">
        <v>27</v>
      </c>
      <c r="L157" s="6" t="s">
        <v>223</v>
      </c>
      <c r="M157" s="59">
        <v>0.66339999999999999</v>
      </c>
      <c r="N157" s="67" t="s">
        <v>29</v>
      </c>
      <c r="O157" s="7" t="s">
        <v>2097</v>
      </c>
      <c r="P157" s="7" t="s">
        <v>575</v>
      </c>
      <c r="Q157" s="62">
        <v>95027</v>
      </c>
      <c r="R157" s="6" t="s">
        <v>40</v>
      </c>
      <c r="S157" s="6" t="s">
        <v>575</v>
      </c>
      <c r="T157" s="19"/>
    </row>
    <row r="158" spans="1:20" s="4" customFormat="1" ht="130.5" customHeight="1">
      <c r="A158" s="36" t="s">
        <v>323</v>
      </c>
      <c r="B158" s="7" t="s">
        <v>35</v>
      </c>
      <c r="C158" s="7" t="s">
        <v>578</v>
      </c>
      <c r="D158" s="7"/>
      <c r="E158" s="73" t="s">
        <v>579</v>
      </c>
      <c r="F158" s="7" t="s">
        <v>580</v>
      </c>
      <c r="G158" s="6" t="s">
        <v>346</v>
      </c>
      <c r="H158" s="48">
        <v>45849</v>
      </c>
      <c r="I158" s="48">
        <v>47118</v>
      </c>
      <c r="J158" s="14">
        <v>2300000</v>
      </c>
      <c r="K158" s="44" t="s">
        <v>27</v>
      </c>
      <c r="L158" s="6" t="s">
        <v>223</v>
      </c>
      <c r="M158" s="59">
        <v>0.66339999999999999</v>
      </c>
      <c r="N158" s="67" t="s">
        <v>29</v>
      </c>
      <c r="O158" s="7" t="s">
        <v>2097</v>
      </c>
      <c r="P158" s="7" t="s">
        <v>578</v>
      </c>
      <c r="Q158" s="62">
        <v>95030</v>
      </c>
      <c r="R158" s="6" t="s">
        <v>58</v>
      </c>
      <c r="S158" s="6" t="s">
        <v>578</v>
      </c>
      <c r="T158" s="19"/>
    </row>
    <row r="159" spans="1:20" s="4" customFormat="1" ht="130.5" customHeight="1">
      <c r="A159" s="36" t="s">
        <v>323</v>
      </c>
      <c r="B159" s="7" t="s">
        <v>22</v>
      </c>
      <c r="C159" s="7" t="s">
        <v>578</v>
      </c>
      <c r="D159" s="7"/>
      <c r="E159" s="73" t="s">
        <v>582</v>
      </c>
      <c r="F159" s="7" t="s">
        <v>583</v>
      </c>
      <c r="G159" s="6" t="s">
        <v>327</v>
      </c>
      <c r="H159" s="48">
        <v>45849</v>
      </c>
      <c r="I159" s="48">
        <v>46752</v>
      </c>
      <c r="J159" s="14">
        <v>600000</v>
      </c>
      <c r="K159" s="44" t="s">
        <v>27</v>
      </c>
      <c r="L159" s="6" t="s">
        <v>230</v>
      </c>
      <c r="M159" s="59">
        <v>0.66339999999999999</v>
      </c>
      <c r="N159" s="67" t="s">
        <v>29</v>
      </c>
      <c r="O159" s="7" t="s">
        <v>2097</v>
      </c>
      <c r="P159" s="7" t="s">
        <v>578</v>
      </c>
      <c r="Q159" s="62">
        <v>95030</v>
      </c>
      <c r="R159" s="6" t="s">
        <v>30</v>
      </c>
      <c r="S159" s="6" t="s">
        <v>578</v>
      </c>
      <c r="T159" s="19"/>
    </row>
    <row r="160" spans="1:20" s="4" customFormat="1" ht="130.5" customHeight="1">
      <c r="A160" s="36" t="s">
        <v>323</v>
      </c>
      <c r="B160" s="7" t="s">
        <v>35</v>
      </c>
      <c r="C160" s="7" t="s">
        <v>578</v>
      </c>
      <c r="D160" s="7"/>
      <c r="E160" s="73" t="s">
        <v>584</v>
      </c>
      <c r="F160" s="7" t="s">
        <v>585</v>
      </c>
      <c r="G160" s="6" t="s">
        <v>336</v>
      </c>
      <c r="H160" s="48">
        <v>45849</v>
      </c>
      <c r="I160" s="48">
        <v>46752</v>
      </c>
      <c r="J160" s="14">
        <v>380000</v>
      </c>
      <c r="K160" s="44" t="s">
        <v>27</v>
      </c>
      <c r="L160" s="6" t="s">
        <v>223</v>
      </c>
      <c r="M160" s="59">
        <v>0.66339999999999999</v>
      </c>
      <c r="N160" s="67" t="s">
        <v>29</v>
      </c>
      <c r="O160" s="7" t="s">
        <v>2097</v>
      </c>
      <c r="P160" s="7" t="s">
        <v>578</v>
      </c>
      <c r="Q160" s="62">
        <v>95030</v>
      </c>
      <c r="R160" s="6" t="s">
        <v>294</v>
      </c>
      <c r="S160" s="6" t="s">
        <v>578</v>
      </c>
      <c r="T160" s="19"/>
    </row>
    <row r="161" spans="1:20" s="4" customFormat="1" ht="130.5" customHeight="1">
      <c r="A161" s="36" t="s">
        <v>323</v>
      </c>
      <c r="B161" s="7" t="s">
        <v>236</v>
      </c>
      <c r="C161" s="7" t="s">
        <v>578</v>
      </c>
      <c r="D161" s="7"/>
      <c r="E161" s="73" t="s">
        <v>586</v>
      </c>
      <c r="F161" s="7" t="s">
        <v>587</v>
      </c>
      <c r="G161" s="6" t="s">
        <v>494</v>
      </c>
      <c r="H161" s="48">
        <v>45849</v>
      </c>
      <c r="I161" s="48">
        <v>46387</v>
      </c>
      <c r="J161" s="14">
        <v>65000</v>
      </c>
      <c r="K161" s="44" t="s">
        <v>27</v>
      </c>
      <c r="L161" s="12" t="s">
        <v>240</v>
      </c>
      <c r="M161" s="59">
        <v>0.66339999999999999</v>
      </c>
      <c r="N161" s="67" t="s">
        <v>29</v>
      </c>
      <c r="O161" s="7" t="s">
        <v>2097</v>
      </c>
      <c r="P161" s="7" t="s">
        <v>578</v>
      </c>
      <c r="Q161" s="62">
        <v>95030</v>
      </c>
      <c r="R161" s="6" t="s">
        <v>44</v>
      </c>
      <c r="S161" s="6" t="s">
        <v>578</v>
      </c>
      <c r="T161" s="19"/>
    </row>
    <row r="162" spans="1:20" s="4" customFormat="1" ht="130.5" customHeight="1">
      <c r="A162" s="36" t="s">
        <v>323</v>
      </c>
      <c r="B162" s="7" t="s">
        <v>22</v>
      </c>
      <c r="C162" s="7" t="s">
        <v>575</v>
      </c>
      <c r="D162" s="7"/>
      <c r="E162" s="73" t="s">
        <v>588</v>
      </c>
      <c r="F162" s="7" t="s">
        <v>589</v>
      </c>
      <c r="G162" s="6" t="s">
        <v>327</v>
      </c>
      <c r="H162" s="48">
        <v>45849</v>
      </c>
      <c r="I162" s="48">
        <v>46752</v>
      </c>
      <c r="J162" s="14">
        <v>1683910.46</v>
      </c>
      <c r="K162" s="44" t="s">
        <v>27</v>
      </c>
      <c r="L162" s="6" t="s">
        <v>230</v>
      </c>
      <c r="M162" s="59">
        <v>0.66339999999999999</v>
      </c>
      <c r="N162" s="67" t="s">
        <v>29</v>
      </c>
      <c r="O162" s="7" t="s">
        <v>2097</v>
      </c>
      <c r="P162" s="7" t="s">
        <v>575</v>
      </c>
      <c r="Q162" s="62">
        <v>95027</v>
      </c>
      <c r="R162" s="6" t="s">
        <v>590</v>
      </c>
      <c r="S162" s="6" t="s">
        <v>591</v>
      </c>
      <c r="T162" s="19"/>
    </row>
    <row r="163" spans="1:20" s="4" customFormat="1" ht="130.5" customHeight="1">
      <c r="A163" s="36" t="s">
        <v>323</v>
      </c>
      <c r="B163" s="7" t="s">
        <v>35</v>
      </c>
      <c r="C163" s="7" t="s">
        <v>578</v>
      </c>
      <c r="D163" s="7"/>
      <c r="E163" s="73" t="s">
        <v>592</v>
      </c>
      <c r="F163" s="7" t="s">
        <v>593</v>
      </c>
      <c r="G163" s="6" t="s">
        <v>346</v>
      </c>
      <c r="H163" s="48">
        <v>45849</v>
      </c>
      <c r="I163" s="48">
        <v>47118</v>
      </c>
      <c r="J163" s="14">
        <v>500000</v>
      </c>
      <c r="K163" s="44" t="s">
        <v>27</v>
      </c>
      <c r="L163" s="6" t="s">
        <v>223</v>
      </c>
      <c r="M163" s="59">
        <v>0.66339999999999999</v>
      </c>
      <c r="N163" s="67" t="s">
        <v>29</v>
      </c>
      <c r="O163" s="7" t="s">
        <v>2097</v>
      </c>
      <c r="P163" s="7" t="s">
        <v>578</v>
      </c>
      <c r="Q163" s="62">
        <v>95030</v>
      </c>
      <c r="R163" s="6" t="s">
        <v>58</v>
      </c>
      <c r="S163" s="6" t="s">
        <v>578</v>
      </c>
      <c r="T163" s="19"/>
    </row>
    <row r="164" spans="1:20" s="4" customFormat="1" ht="130.5" customHeight="1">
      <c r="A164" s="36" t="s">
        <v>323</v>
      </c>
      <c r="B164" s="7" t="s">
        <v>104</v>
      </c>
      <c r="C164" s="7" t="s">
        <v>575</v>
      </c>
      <c r="D164" s="7"/>
      <c r="E164" s="73" t="s">
        <v>594</v>
      </c>
      <c r="F164" s="7" t="s">
        <v>595</v>
      </c>
      <c r="G164" s="6" t="s">
        <v>363</v>
      </c>
      <c r="H164" s="48">
        <v>45849</v>
      </c>
      <c r="I164" s="48">
        <v>46752</v>
      </c>
      <c r="J164" s="14">
        <v>75000</v>
      </c>
      <c r="K164" s="44" t="s">
        <v>27</v>
      </c>
      <c r="L164" s="6" t="s">
        <v>109</v>
      </c>
      <c r="M164" s="59">
        <v>0.66339999999999999</v>
      </c>
      <c r="N164" s="67" t="s">
        <v>29</v>
      </c>
      <c r="O164" s="7" t="s">
        <v>2097</v>
      </c>
      <c r="P164" s="7" t="s">
        <v>575</v>
      </c>
      <c r="Q164" s="62">
        <v>95027</v>
      </c>
      <c r="R164" s="6" t="s">
        <v>110</v>
      </c>
      <c r="S164" s="6" t="s">
        <v>596</v>
      </c>
      <c r="T164" s="19"/>
    </row>
    <row r="165" spans="1:20" s="4" customFormat="1" ht="130.5" customHeight="1">
      <c r="A165" s="36" t="s">
        <v>323</v>
      </c>
      <c r="B165" s="7" t="s">
        <v>236</v>
      </c>
      <c r="C165" s="7" t="s">
        <v>578</v>
      </c>
      <c r="D165" s="7"/>
      <c r="E165" s="73" t="s">
        <v>597</v>
      </c>
      <c r="F165" s="7" t="s">
        <v>598</v>
      </c>
      <c r="G165" s="6" t="s">
        <v>494</v>
      </c>
      <c r="H165" s="48">
        <v>45849</v>
      </c>
      <c r="I165" s="48">
        <v>46387</v>
      </c>
      <c r="J165" s="14">
        <v>500000</v>
      </c>
      <c r="K165" s="44" t="s">
        <v>27</v>
      </c>
      <c r="L165" s="12" t="s">
        <v>240</v>
      </c>
      <c r="M165" s="59">
        <v>0.66339999999999999</v>
      </c>
      <c r="N165" s="67" t="s">
        <v>29</v>
      </c>
      <c r="O165" s="7" t="s">
        <v>2097</v>
      </c>
      <c r="P165" s="7" t="s">
        <v>578</v>
      </c>
      <c r="Q165" s="62">
        <v>95030</v>
      </c>
      <c r="R165" s="6" t="s">
        <v>44</v>
      </c>
      <c r="S165" s="6" t="s">
        <v>578</v>
      </c>
      <c r="T165" s="19"/>
    </row>
    <row r="166" spans="1:20" s="4" customFormat="1" ht="130.5" customHeight="1">
      <c r="A166" s="36" t="s">
        <v>323</v>
      </c>
      <c r="B166" s="7" t="s">
        <v>236</v>
      </c>
      <c r="C166" s="7" t="s">
        <v>578</v>
      </c>
      <c r="D166" s="7"/>
      <c r="E166" s="73" t="s">
        <v>599</v>
      </c>
      <c r="F166" s="7" t="s">
        <v>600</v>
      </c>
      <c r="G166" s="6" t="s">
        <v>494</v>
      </c>
      <c r="H166" s="48">
        <v>45849</v>
      </c>
      <c r="I166" s="48">
        <v>46387</v>
      </c>
      <c r="J166" s="14">
        <v>50000</v>
      </c>
      <c r="K166" s="44" t="s">
        <v>27</v>
      </c>
      <c r="L166" s="12" t="s">
        <v>240</v>
      </c>
      <c r="M166" s="59">
        <v>0.66339999999999999</v>
      </c>
      <c r="N166" s="67" t="s">
        <v>29</v>
      </c>
      <c r="O166" s="7" t="s">
        <v>2097</v>
      </c>
      <c r="P166" s="7" t="s">
        <v>578</v>
      </c>
      <c r="Q166" s="62">
        <v>95030</v>
      </c>
      <c r="R166" s="6" t="s">
        <v>44</v>
      </c>
      <c r="S166" s="6" t="s">
        <v>578</v>
      </c>
      <c r="T166" s="19"/>
    </row>
    <row r="167" spans="1:20" s="4" customFormat="1" ht="130.5" customHeight="1">
      <c r="A167" s="36" t="s">
        <v>323</v>
      </c>
      <c r="B167" s="7" t="s">
        <v>236</v>
      </c>
      <c r="C167" s="7" t="s">
        <v>575</v>
      </c>
      <c r="D167" s="7"/>
      <c r="E167" s="73" t="s">
        <v>601</v>
      </c>
      <c r="F167" s="7" t="s">
        <v>602</v>
      </c>
      <c r="G167" s="6" t="s">
        <v>494</v>
      </c>
      <c r="H167" s="48">
        <v>45849</v>
      </c>
      <c r="I167" s="48">
        <v>46387</v>
      </c>
      <c r="J167" s="14">
        <v>160000</v>
      </c>
      <c r="K167" s="44" t="s">
        <v>27</v>
      </c>
      <c r="L167" s="12" t="s">
        <v>240</v>
      </c>
      <c r="M167" s="59">
        <v>0.66339999999999999</v>
      </c>
      <c r="N167" s="67" t="s">
        <v>29</v>
      </c>
      <c r="O167" s="7" t="s">
        <v>2097</v>
      </c>
      <c r="P167" s="7" t="s">
        <v>575</v>
      </c>
      <c r="Q167" s="62">
        <v>95027</v>
      </c>
      <c r="R167" s="6" t="s">
        <v>44</v>
      </c>
      <c r="S167" s="6" t="s">
        <v>603</v>
      </c>
      <c r="T167" s="19"/>
    </row>
    <row r="168" spans="1:20" s="4" customFormat="1" ht="130.5" customHeight="1">
      <c r="A168" s="36" t="s">
        <v>323</v>
      </c>
      <c r="B168" s="7" t="s">
        <v>35</v>
      </c>
      <c r="C168" s="7" t="s">
        <v>578</v>
      </c>
      <c r="D168" s="7"/>
      <c r="E168" s="73" t="s">
        <v>604</v>
      </c>
      <c r="F168" s="7" t="s">
        <v>605</v>
      </c>
      <c r="G168" s="6" t="s">
        <v>473</v>
      </c>
      <c r="H168" s="48">
        <v>45849</v>
      </c>
      <c r="I168" s="48">
        <v>46387</v>
      </c>
      <c r="J168" s="14">
        <v>30000</v>
      </c>
      <c r="K168" s="44" t="s">
        <v>27</v>
      </c>
      <c r="L168" s="6" t="s">
        <v>223</v>
      </c>
      <c r="M168" s="59">
        <v>0.66339999999999999</v>
      </c>
      <c r="N168" s="67" t="s">
        <v>29</v>
      </c>
      <c r="O168" s="7" t="s">
        <v>2097</v>
      </c>
      <c r="P168" s="7" t="s">
        <v>578</v>
      </c>
      <c r="Q168" s="62">
        <v>95030</v>
      </c>
      <c r="R168" s="6" t="s">
        <v>117</v>
      </c>
      <c r="S168" s="6" t="s">
        <v>578</v>
      </c>
      <c r="T168" s="19"/>
    </row>
    <row r="169" spans="1:20" s="4" customFormat="1" ht="130.5" customHeight="1">
      <c r="A169" s="36" t="s">
        <v>323</v>
      </c>
      <c r="B169" s="7" t="s">
        <v>104</v>
      </c>
      <c r="C169" s="7" t="s">
        <v>606</v>
      </c>
      <c r="D169" s="7"/>
      <c r="E169" s="73" t="s">
        <v>607</v>
      </c>
      <c r="F169" s="7" t="s">
        <v>608</v>
      </c>
      <c r="G169" s="6" t="s">
        <v>376</v>
      </c>
      <c r="H169" s="48">
        <v>45849</v>
      </c>
      <c r="I169" s="48">
        <v>46387</v>
      </c>
      <c r="J169" s="14">
        <v>200000</v>
      </c>
      <c r="K169" s="44" t="s">
        <v>27</v>
      </c>
      <c r="L169" s="6" t="s">
        <v>109</v>
      </c>
      <c r="M169" s="59">
        <v>0.66339999999999999</v>
      </c>
      <c r="N169" s="67" t="s">
        <v>29</v>
      </c>
      <c r="O169" s="7" t="s">
        <v>2097</v>
      </c>
      <c r="P169" s="7" t="s">
        <v>606</v>
      </c>
      <c r="Q169" s="62">
        <v>95029</v>
      </c>
      <c r="R169" s="6" t="s">
        <v>110</v>
      </c>
      <c r="S169" s="6" t="s">
        <v>609</v>
      </c>
      <c r="T169" s="19"/>
    </row>
    <row r="170" spans="1:20" s="4" customFormat="1" ht="130.5" customHeight="1">
      <c r="A170" s="36" t="s">
        <v>323</v>
      </c>
      <c r="B170" s="7" t="s">
        <v>35</v>
      </c>
      <c r="C170" s="7" t="s">
        <v>606</v>
      </c>
      <c r="D170" s="7"/>
      <c r="E170" s="73" t="s">
        <v>610</v>
      </c>
      <c r="F170" s="7" t="s">
        <v>611</v>
      </c>
      <c r="G170" s="6" t="s">
        <v>415</v>
      </c>
      <c r="H170" s="48">
        <v>45849</v>
      </c>
      <c r="I170" s="48">
        <v>46752</v>
      </c>
      <c r="J170" s="14">
        <v>2240000</v>
      </c>
      <c r="K170" s="44" t="s">
        <v>27</v>
      </c>
      <c r="L170" s="6" t="s">
        <v>223</v>
      </c>
      <c r="M170" s="59">
        <v>0.66339999999999999</v>
      </c>
      <c r="N170" s="67" t="s">
        <v>29</v>
      </c>
      <c r="O170" s="7" t="s">
        <v>2097</v>
      </c>
      <c r="P170" s="7" t="s">
        <v>606</v>
      </c>
      <c r="Q170" s="62">
        <v>95029</v>
      </c>
      <c r="R170" s="6" t="s">
        <v>121</v>
      </c>
      <c r="S170" s="6" t="s">
        <v>612</v>
      </c>
      <c r="T170" s="19"/>
    </row>
    <row r="171" spans="1:20" s="4" customFormat="1" ht="130.5" customHeight="1">
      <c r="A171" s="36" t="s">
        <v>613</v>
      </c>
      <c r="B171" s="7" t="s">
        <v>104</v>
      </c>
      <c r="C171" s="7" t="s">
        <v>614</v>
      </c>
      <c r="D171" s="7" t="s">
        <v>615</v>
      </c>
      <c r="E171" s="73" t="s">
        <v>616</v>
      </c>
      <c r="F171" s="7" t="s">
        <v>617</v>
      </c>
      <c r="G171" s="6" t="s">
        <v>618</v>
      </c>
      <c r="H171" s="48">
        <v>45809</v>
      </c>
      <c r="I171" s="48">
        <v>46568</v>
      </c>
      <c r="J171" s="89">
        <v>170681.5</v>
      </c>
      <c r="K171" s="44" t="s">
        <v>27</v>
      </c>
      <c r="L171" s="6" t="s">
        <v>109</v>
      </c>
      <c r="M171" s="59">
        <v>0.66339999999999999</v>
      </c>
      <c r="N171" s="7" t="s">
        <v>29</v>
      </c>
      <c r="O171" s="7" t="s">
        <v>619</v>
      </c>
      <c r="P171" s="7" t="s">
        <v>614</v>
      </c>
      <c r="Q171" s="62">
        <v>90030</v>
      </c>
      <c r="R171" s="15" t="s">
        <v>110</v>
      </c>
      <c r="S171" s="6" t="s">
        <v>614</v>
      </c>
      <c r="T171" s="19"/>
    </row>
    <row r="172" spans="1:20" s="4" customFormat="1" ht="130.5" customHeight="1">
      <c r="A172" s="36" t="s">
        <v>613</v>
      </c>
      <c r="B172" s="7" t="s">
        <v>104</v>
      </c>
      <c r="C172" s="7" t="s">
        <v>2101</v>
      </c>
      <c r="D172" s="7" t="s">
        <v>615</v>
      </c>
      <c r="E172" s="73" t="s">
        <v>620</v>
      </c>
      <c r="F172" s="7" t="s">
        <v>621</v>
      </c>
      <c r="G172" s="6" t="s">
        <v>622</v>
      </c>
      <c r="H172" s="48">
        <v>46081</v>
      </c>
      <c r="I172" s="48">
        <v>46691</v>
      </c>
      <c r="J172" s="89">
        <v>180000</v>
      </c>
      <c r="K172" s="44" t="s">
        <v>27</v>
      </c>
      <c r="L172" s="6" t="s">
        <v>109</v>
      </c>
      <c r="M172" s="59">
        <v>0.66339999999999999</v>
      </c>
      <c r="N172" s="7" t="s">
        <v>29</v>
      </c>
      <c r="O172" s="7" t="s">
        <v>619</v>
      </c>
      <c r="P172" s="7" t="s">
        <v>2144</v>
      </c>
      <c r="Q172" s="62">
        <v>90025</v>
      </c>
      <c r="R172" s="15" t="s">
        <v>110</v>
      </c>
      <c r="S172" s="6" t="s">
        <v>623</v>
      </c>
      <c r="T172" s="19"/>
    </row>
    <row r="173" spans="1:20" s="4" customFormat="1" ht="130.5" customHeight="1">
      <c r="A173" s="36" t="s">
        <v>613</v>
      </c>
      <c r="B173" s="7" t="s">
        <v>104</v>
      </c>
      <c r="C173" s="7" t="s">
        <v>624</v>
      </c>
      <c r="D173" s="7" t="s">
        <v>615</v>
      </c>
      <c r="E173" s="73" t="s">
        <v>625</v>
      </c>
      <c r="F173" s="7" t="s">
        <v>626</v>
      </c>
      <c r="G173" s="6" t="s">
        <v>627</v>
      </c>
      <c r="H173" s="48">
        <v>45820</v>
      </c>
      <c r="I173" s="48">
        <v>46587</v>
      </c>
      <c r="J173" s="89">
        <v>700000</v>
      </c>
      <c r="K173" s="44" t="s">
        <v>27</v>
      </c>
      <c r="L173" s="6" t="s">
        <v>109</v>
      </c>
      <c r="M173" s="59">
        <v>0.66339999999999999</v>
      </c>
      <c r="N173" s="7" t="s">
        <v>29</v>
      </c>
      <c r="O173" s="7" t="s">
        <v>619</v>
      </c>
      <c r="P173" s="7" t="s">
        <v>624</v>
      </c>
      <c r="Q173" s="62">
        <v>90066</v>
      </c>
      <c r="R173" s="15" t="s">
        <v>110</v>
      </c>
      <c r="S173" s="6" t="s">
        <v>624</v>
      </c>
      <c r="T173" s="19"/>
    </row>
    <row r="174" spans="1:20" s="4" customFormat="1" ht="130.5" customHeight="1">
      <c r="A174" s="36" t="s">
        <v>613</v>
      </c>
      <c r="B174" s="7" t="s">
        <v>22</v>
      </c>
      <c r="C174" s="7" t="s">
        <v>628</v>
      </c>
      <c r="D174" s="7" t="s">
        <v>615</v>
      </c>
      <c r="E174" s="73" t="s">
        <v>629</v>
      </c>
      <c r="F174" s="7" t="s">
        <v>630</v>
      </c>
      <c r="G174" s="6" t="s">
        <v>631</v>
      </c>
      <c r="H174" s="48">
        <v>45809</v>
      </c>
      <c r="I174" s="48">
        <v>46752</v>
      </c>
      <c r="J174" s="89">
        <v>4000000</v>
      </c>
      <c r="K174" s="44" t="s">
        <v>27</v>
      </c>
      <c r="L174" s="6" t="s">
        <v>28</v>
      </c>
      <c r="M174" s="59">
        <v>0.66339999999999999</v>
      </c>
      <c r="N174" s="7" t="s">
        <v>29</v>
      </c>
      <c r="O174" s="7" t="s">
        <v>619</v>
      </c>
      <c r="P174" s="7" t="s">
        <v>633</v>
      </c>
      <c r="Q174" s="62" t="s">
        <v>632</v>
      </c>
      <c r="R174" s="15" t="s">
        <v>34</v>
      </c>
      <c r="S174" s="6" t="s">
        <v>633</v>
      </c>
      <c r="T174" s="19"/>
    </row>
    <row r="175" spans="1:20" s="4" customFormat="1" ht="130.5" customHeight="1">
      <c r="A175" s="36" t="s">
        <v>613</v>
      </c>
      <c r="B175" s="7" t="s">
        <v>22</v>
      </c>
      <c r="C175" s="7" t="s">
        <v>628</v>
      </c>
      <c r="D175" s="7" t="s">
        <v>615</v>
      </c>
      <c r="E175" s="73" t="s">
        <v>634</v>
      </c>
      <c r="F175" s="7" t="s">
        <v>635</v>
      </c>
      <c r="G175" s="6" t="s">
        <v>636</v>
      </c>
      <c r="H175" s="48">
        <v>45809</v>
      </c>
      <c r="I175" s="48">
        <v>46752</v>
      </c>
      <c r="J175" s="89">
        <v>500000</v>
      </c>
      <c r="K175" s="44" t="s">
        <v>27</v>
      </c>
      <c r="L175" s="6" t="s">
        <v>28</v>
      </c>
      <c r="M175" s="59">
        <v>0.66339999999999999</v>
      </c>
      <c r="N175" s="7" t="s">
        <v>29</v>
      </c>
      <c r="O175" s="7" t="s">
        <v>619</v>
      </c>
      <c r="P175" s="7" t="s">
        <v>637</v>
      </c>
      <c r="Q175" s="62">
        <v>90020</v>
      </c>
      <c r="R175" s="15" t="s">
        <v>34</v>
      </c>
      <c r="S175" s="6" t="s">
        <v>637</v>
      </c>
      <c r="T175" s="19"/>
    </row>
    <row r="176" spans="1:20" s="4" customFormat="1" ht="130.5" customHeight="1">
      <c r="A176" s="36" t="s">
        <v>613</v>
      </c>
      <c r="B176" s="7" t="s">
        <v>22</v>
      </c>
      <c r="C176" s="7" t="s">
        <v>628</v>
      </c>
      <c r="D176" s="7" t="s">
        <v>615</v>
      </c>
      <c r="E176" s="73" t="s">
        <v>638</v>
      </c>
      <c r="F176" s="7" t="s">
        <v>639</v>
      </c>
      <c r="G176" s="6" t="s">
        <v>640</v>
      </c>
      <c r="H176" s="48">
        <v>45809</v>
      </c>
      <c r="I176" s="48">
        <v>46752</v>
      </c>
      <c r="J176" s="89">
        <v>800000</v>
      </c>
      <c r="K176" s="44" t="s">
        <v>27</v>
      </c>
      <c r="L176" s="6" t="s">
        <v>28</v>
      </c>
      <c r="M176" s="59">
        <v>0.66339999999999999</v>
      </c>
      <c r="N176" s="7" t="s">
        <v>29</v>
      </c>
      <c r="O176" s="7" t="s">
        <v>619</v>
      </c>
      <c r="P176" s="7" t="s">
        <v>2145</v>
      </c>
      <c r="Q176" s="62" t="s">
        <v>641</v>
      </c>
      <c r="R176" s="15" t="s">
        <v>34</v>
      </c>
      <c r="S176" s="6" t="s">
        <v>642</v>
      </c>
      <c r="T176" s="19"/>
    </row>
    <row r="177" spans="1:20" s="4" customFormat="1" ht="130.5" customHeight="1">
      <c r="A177" s="36" t="s">
        <v>613</v>
      </c>
      <c r="B177" s="7" t="s">
        <v>22</v>
      </c>
      <c r="C177" s="7" t="s">
        <v>628</v>
      </c>
      <c r="D177" s="7" t="s">
        <v>615</v>
      </c>
      <c r="E177" s="73" t="s">
        <v>643</v>
      </c>
      <c r="F177" s="7" t="s">
        <v>644</v>
      </c>
      <c r="G177" s="6" t="s">
        <v>645</v>
      </c>
      <c r="H177" s="48">
        <v>45809</v>
      </c>
      <c r="I177" s="48">
        <v>46752</v>
      </c>
      <c r="J177" s="89">
        <v>1000000</v>
      </c>
      <c r="K177" s="44" t="s">
        <v>27</v>
      </c>
      <c r="L177" s="6" t="s">
        <v>28</v>
      </c>
      <c r="M177" s="59">
        <v>0.66339999999999999</v>
      </c>
      <c r="N177" s="7" t="s">
        <v>29</v>
      </c>
      <c r="O177" s="7" t="s">
        <v>619</v>
      </c>
      <c r="P177" s="7" t="s">
        <v>646</v>
      </c>
      <c r="Q177" s="62">
        <v>90033</v>
      </c>
      <c r="R177" s="15" t="s">
        <v>34</v>
      </c>
      <c r="S177" s="6" t="s">
        <v>646</v>
      </c>
      <c r="T177" s="19"/>
    </row>
    <row r="178" spans="1:20" s="4" customFormat="1" ht="130.5" customHeight="1">
      <c r="A178" s="36" t="s">
        <v>613</v>
      </c>
      <c r="B178" s="7" t="s">
        <v>22</v>
      </c>
      <c r="C178" s="7" t="s">
        <v>628</v>
      </c>
      <c r="D178" s="7" t="s">
        <v>615</v>
      </c>
      <c r="E178" s="73" t="s">
        <v>647</v>
      </c>
      <c r="F178" s="7" t="s">
        <v>648</v>
      </c>
      <c r="G178" s="6" t="s">
        <v>649</v>
      </c>
      <c r="H178" s="48">
        <v>45809</v>
      </c>
      <c r="I178" s="48">
        <v>46752</v>
      </c>
      <c r="J178" s="89">
        <v>1000000</v>
      </c>
      <c r="K178" s="44" t="s">
        <v>27</v>
      </c>
      <c r="L178" s="6" t="s">
        <v>28</v>
      </c>
      <c r="M178" s="59">
        <v>0.66339999999999999</v>
      </c>
      <c r="N178" s="7" t="s">
        <v>29</v>
      </c>
      <c r="O178" s="7" t="s">
        <v>619</v>
      </c>
      <c r="P178" s="7" t="s">
        <v>650</v>
      </c>
      <c r="Q178" s="62">
        <v>90030</v>
      </c>
      <c r="R178" s="15" t="s">
        <v>34</v>
      </c>
      <c r="S178" s="6" t="s">
        <v>650</v>
      </c>
      <c r="T178" s="19"/>
    </row>
    <row r="179" spans="1:20" s="4" customFormat="1" ht="130.5" customHeight="1">
      <c r="A179" s="36" t="s">
        <v>613</v>
      </c>
      <c r="B179" s="7" t="s">
        <v>22</v>
      </c>
      <c r="C179" s="7" t="s">
        <v>628</v>
      </c>
      <c r="D179" s="7" t="s">
        <v>615</v>
      </c>
      <c r="E179" s="73" t="s">
        <v>651</v>
      </c>
      <c r="F179" s="7" t="s">
        <v>652</v>
      </c>
      <c r="G179" s="6" t="s">
        <v>653</v>
      </c>
      <c r="H179" s="48">
        <v>45809</v>
      </c>
      <c r="I179" s="48">
        <v>46752</v>
      </c>
      <c r="J179" s="89">
        <v>3000000</v>
      </c>
      <c r="K179" s="44" t="s">
        <v>27</v>
      </c>
      <c r="L179" s="6" t="s">
        <v>28</v>
      </c>
      <c r="M179" s="59">
        <v>0.66339999999999999</v>
      </c>
      <c r="N179" s="7" t="s">
        <v>29</v>
      </c>
      <c r="O179" s="7" t="s">
        <v>619</v>
      </c>
      <c r="P179" s="7" t="s">
        <v>654</v>
      </c>
      <c r="Q179" s="62">
        <v>90030</v>
      </c>
      <c r="R179" s="15" t="s">
        <v>34</v>
      </c>
      <c r="S179" s="6" t="s">
        <v>654</v>
      </c>
      <c r="T179" s="19"/>
    </row>
    <row r="180" spans="1:20" s="4" customFormat="1" ht="130.5" customHeight="1">
      <c r="A180" s="36" t="s">
        <v>613</v>
      </c>
      <c r="B180" s="7" t="s">
        <v>22</v>
      </c>
      <c r="C180" s="7" t="s">
        <v>628</v>
      </c>
      <c r="D180" s="7" t="s">
        <v>615</v>
      </c>
      <c r="E180" s="73" t="s">
        <v>655</v>
      </c>
      <c r="F180" s="7" t="s">
        <v>656</v>
      </c>
      <c r="G180" s="6" t="s">
        <v>657</v>
      </c>
      <c r="H180" s="48">
        <v>45809</v>
      </c>
      <c r="I180" s="48">
        <v>46022</v>
      </c>
      <c r="J180" s="89">
        <v>1800000</v>
      </c>
      <c r="K180" s="44" t="s">
        <v>27</v>
      </c>
      <c r="L180" s="6" t="s">
        <v>28</v>
      </c>
      <c r="M180" s="59">
        <v>0.66339999999999999</v>
      </c>
      <c r="N180" s="7" t="s">
        <v>29</v>
      </c>
      <c r="O180" s="7" t="s">
        <v>619</v>
      </c>
      <c r="P180" s="7" t="s">
        <v>614</v>
      </c>
      <c r="Q180" s="62">
        <v>90030</v>
      </c>
      <c r="R180" s="15" t="s">
        <v>34</v>
      </c>
      <c r="S180" s="6" t="s">
        <v>614</v>
      </c>
      <c r="T180" s="19"/>
    </row>
    <row r="181" spans="1:20" s="4" customFormat="1" ht="130.5" customHeight="1">
      <c r="A181" s="36" t="s">
        <v>613</v>
      </c>
      <c r="B181" s="7" t="s">
        <v>22</v>
      </c>
      <c r="C181" s="7" t="s">
        <v>628</v>
      </c>
      <c r="D181" s="7" t="s">
        <v>615</v>
      </c>
      <c r="E181" s="73" t="s">
        <v>658</v>
      </c>
      <c r="F181" s="7" t="s">
        <v>659</v>
      </c>
      <c r="G181" s="6" t="s">
        <v>660</v>
      </c>
      <c r="H181" s="48">
        <v>45809</v>
      </c>
      <c r="I181" s="48">
        <v>46752</v>
      </c>
      <c r="J181" s="89">
        <v>1500000</v>
      </c>
      <c r="K181" s="44" t="s">
        <v>27</v>
      </c>
      <c r="L181" s="6" t="s">
        <v>28</v>
      </c>
      <c r="M181" s="59">
        <v>0.66339999999999999</v>
      </c>
      <c r="N181" s="7" t="s">
        <v>29</v>
      </c>
      <c r="O181" s="7" t="s">
        <v>619</v>
      </c>
      <c r="P181" s="7" t="s">
        <v>661</v>
      </c>
      <c r="Q181" s="62">
        <v>90030</v>
      </c>
      <c r="R181" s="15" t="s">
        <v>34</v>
      </c>
      <c r="S181" s="6" t="s">
        <v>661</v>
      </c>
      <c r="T181" s="19"/>
    </row>
    <row r="182" spans="1:20" s="4" customFormat="1" ht="130.5" customHeight="1">
      <c r="A182" s="36" t="s">
        <v>613</v>
      </c>
      <c r="B182" s="7" t="s">
        <v>22</v>
      </c>
      <c r="C182" s="7" t="s">
        <v>628</v>
      </c>
      <c r="D182" s="7" t="s">
        <v>615</v>
      </c>
      <c r="E182" s="73" t="s">
        <v>662</v>
      </c>
      <c r="F182" s="7" t="s">
        <v>663</v>
      </c>
      <c r="G182" s="6" t="s">
        <v>664</v>
      </c>
      <c r="H182" s="48">
        <v>45809</v>
      </c>
      <c r="I182" s="48">
        <v>46752</v>
      </c>
      <c r="J182" s="89">
        <v>1500000</v>
      </c>
      <c r="K182" s="44" t="s">
        <v>27</v>
      </c>
      <c r="L182" s="6" t="s">
        <v>28</v>
      </c>
      <c r="M182" s="59">
        <v>0.66339999999999999</v>
      </c>
      <c r="N182" s="7" t="s">
        <v>29</v>
      </c>
      <c r="O182" s="7" t="s">
        <v>619</v>
      </c>
      <c r="P182" s="7" t="s">
        <v>665</v>
      </c>
      <c r="Q182" s="62">
        <v>90038</v>
      </c>
      <c r="R182" s="15" t="s">
        <v>34</v>
      </c>
      <c r="S182" s="6" t="s">
        <v>665</v>
      </c>
      <c r="T182" s="19"/>
    </row>
    <row r="183" spans="1:20" s="4" customFormat="1" ht="130.5" customHeight="1">
      <c r="A183" s="36" t="s">
        <v>613</v>
      </c>
      <c r="B183" s="7" t="s">
        <v>22</v>
      </c>
      <c r="C183" s="7" t="s">
        <v>666</v>
      </c>
      <c r="D183" s="7" t="s">
        <v>615</v>
      </c>
      <c r="E183" s="73" t="s">
        <v>667</v>
      </c>
      <c r="F183" s="7" t="s">
        <v>668</v>
      </c>
      <c r="G183" s="6" t="s">
        <v>669</v>
      </c>
      <c r="H183" s="48">
        <v>45820</v>
      </c>
      <c r="I183" s="48">
        <v>45869</v>
      </c>
      <c r="J183" s="89">
        <v>1000000</v>
      </c>
      <c r="K183" s="44" t="s">
        <v>27</v>
      </c>
      <c r="L183" s="6" t="s">
        <v>28</v>
      </c>
      <c r="M183" s="59">
        <v>0.66339999999999999</v>
      </c>
      <c r="N183" s="7" t="s">
        <v>29</v>
      </c>
      <c r="O183" s="7" t="s">
        <v>619</v>
      </c>
      <c r="P183" s="7" t="s">
        <v>670</v>
      </c>
      <c r="Q183" s="62" t="s">
        <v>671</v>
      </c>
      <c r="R183" s="15" t="s">
        <v>34</v>
      </c>
      <c r="S183" s="6" t="s">
        <v>672</v>
      </c>
      <c r="T183" s="19"/>
    </row>
    <row r="184" spans="1:20" s="4" customFormat="1" ht="130.5" customHeight="1">
      <c r="A184" s="36" t="s">
        <v>613</v>
      </c>
      <c r="B184" s="7" t="s">
        <v>22</v>
      </c>
      <c r="C184" s="7" t="s">
        <v>2101</v>
      </c>
      <c r="D184" s="7" t="s">
        <v>615</v>
      </c>
      <c r="E184" s="73" t="s">
        <v>674</v>
      </c>
      <c r="F184" s="7" t="s">
        <v>675</v>
      </c>
      <c r="G184" s="6" t="s">
        <v>676</v>
      </c>
      <c r="H184" s="48">
        <v>45748</v>
      </c>
      <c r="I184" s="48">
        <v>47118</v>
      </c>
      <c r="J184" s="89">
        <v>2000000</v>
      </c>
      <c r="K184" s="44" t="s">
        <v>27</v>
      </c>
      <c r="L184" s="6" t="s">
        <v>28</v>
      </c>
      <c r="M184" s="59">
        <v>0.66339999999999999</v>
      </c>
      <c r="N184" s="7" t="s">
        <v>29</v>
      </c>
      <c r="O184" s="7" t="s">
        <v>619</v>
      </c>
      <c r="P184" s="7" t="s">
        <v>2144</v>
      </c>
      <c r="Q184" s="62">
        <v>90025</v>
      </c>
      <c r="R184" s="15" t="s">
        <v>34</v>
      </c>
      <c r="S184" s="6" t="s">
        <v>673</v>
      </c>
      <c r="T184" s="19"/>
    </row>
    <row r="185" spans="1:20" s="4" customFormat="1" ht="130.5" customHeight="1">
      <c r="A185" s="36" t="s">
        <v>613</v>
      </c>
      <c r="B185" s="7" t="s">
        <v>173</v>
      </c>
      <c r="C185" s="7" t="s">
        <v>677</v>
      </c>
      <c r="D185" s="7" t="s">
        <v>615</v>
      </c>
      <c r="E185" s="73" t="s">
        <v>678</v>
      </c>
      <c r="F185" s="7" t="s">
        <v>679</v>
      </c>
      <c r="G185" s="6" t="s">
        <v>680</v>
      </c>
      <c r="H185" s="48">
        <v>46204</v>
      </c>
      <c r="I185" s="48">
        <v>47483</v>
      </c>
      <c r="J185" s="89">
        <v>605110</v>
      </c>
      <c r="K185" s="44" t="s">
        <v>27</v>
      </c>
      <c r="L185" s="6" t="s">
        <v>178</v>
      </c>
      <c r="M185" s="59">
        <v>0.66339999999999999</v>
      </c>
      <c r="N185" s="7" t="s">
        <v>29</v>
      </c>
      <c r="O185" s="7" t="s">
        <v>619</v>
      </c>
      <c r="P185" s="7" t="s">
        <v>681</v>
      </c>
      <c r="Q185" s="62" t="s">
        <v>581</v>
      </c>
      <c r="R185" s="15" t="s">
        <v>682</v>
      </c>
      <c r="S185" s="6" t="s">
        <v>683</v>
      </c>
      <c r="T185" s="19"/>
    </row>
    <row r="186" spans="1:20" s="4" customFormat="1" ht="130.5" customHeight="1">
      <c r="A186" s="36" t="s">
        <v>613</v>
      </c>
      <c r="B186" s="7" t="s">
        <v>35</v>
      </c>
      <c r="C186" s="7" t="s">
        <v>637</v>
      </c>
      <c r="D186" s="7" t="s">
        <v>615</v>
      </c>
      <c r="E186" s="73" t="s">
        <v>684</v>
      </c>
      <c r="F186" s="7" t="s">
        <v>685</v>
      </c>
      <c r="G186" s="6" t="s">
        <v>686</v>
      </c>
      <c r="H186" s="48">
        <v>45716</v>
      </c>
      <c r="I186" s="48">
        <v>46661</v>
      </c>
      <c r="J186" s="89">
        <v>990000</v>
      </c>
      <c r="K186" s="44" t="s">
        <v>27</v>
      </c>
      <c r="L186" s="6" t="s">
        <v>39</v>
      </c>
      <c r="M186" s="59">
        <v>0.66339999999999999</v>
      </c>
      <c r="N186" s="7" t="s">
        <v>29</v>
      </c>
      <c r="O186" s="7" t="s">
        <v>619</v>
      </c>
      <c r="P186" s="7" t="s">
        <v>637</v>
      </c>
      <c r="Q186" s="62">
        <v>90020</v>
      </c>
      <c r="R186" s="15" t="s">
        <v>44</v>
      </c>
      <c r="S186" s="6" t="s">
        <v>687</v>
      </c>
      <c r="T186" s="19"/>
    </row>
    <row r="187" spans="1:20" s="4" customFormat="1" ht="130.5" customHeight="1">
      <c r="A187" s="36" t="s">
        <v>613</v>
      </c>
      <c r="B187" s="7" t="s">
        <v>35</v>
      </c>
      <c r="C187" s="7" t="s">
        <v>2102</v>
      </c>
      <c r="D187" s="7" t="s">
        <v>615</v>
      </c>
      <c r="E187" s="73" t="s">
        <v>688</v>
      </c>
      <c r="F187" s="7" t="s">
        <v>689</v>
      </c>
      <c r="G187" s="6" t="s">
        <v>690</v>
      </c>
      <c r="H187" s="48">
        <v>44449</v>
      </c>
      <c r="I187" s="48">
        <v>46934</v>
      </c>
      <c r="J187" s="89">
        <v>896000</v>
      </c>
      <c r="K187" s="44" t="s">
        <v>27</v>
      </c>
      <c r="L187" s="6" t="s">
        <v>39</v>
      </c>
      <c r="M187" s="59">
        <v>0.66339999999999999</v>
      </c>
      <c r="N187" s="7" t="s">
        <v>29</v>
      </c>
      <c r="O187" s="7" t="s">
        <v>619</v>
      </c>
      <c r="P187" s="7" t="s">
        <v>724</v>
      </c>
      <c r="Q187" s="62">
        <v>90030</v>
      </c>
      <c r="R187" s="15" t="s">
        <v>44</v>
      </c>
      <c r="S187" s="6" t="s">
        <v>691</v>
      </c>
      <c r="T187" s="19" t="s">
        <v>692</v>
      </c>
    </row>
    <row r="188" spans="1:20" s="4" customFormat="1" ht="130.5" customHeight="1">
      <c r="A188" s="36" t="s">
        <v>613</v>
      </c>
      <c r="B188" s="7" t="s">
        <v>35</v>
      </c>
      <c r="C188" s="7" t="s">
        <v>650</v>
      </c>
      <c r="D188" s="7" t="s">
        <v>615</v>
      </c>
      <c r="E188" s="73" t="s">
        <v>693</v>
      </c>
      <c r="F188" s="7" t="s">
        <v>694</v>
      </c>
      <c r="G188" s="6" t="s">
        <v>695</v>
      </c>
      <c r="H188" s="48">
        <v>45811</v>
      </c>
      <c r="I188" s="48">
        <v>46873</v>
      </c>
      <c r="J188" s="89">
        <v>540000</v>
      </c>
      <c r="K188" s="44" t="s">
        <v>27</v>
      </c>
      <c r="L188" s="6" t="s">
        <v>39</v>
      </c>
      <c r="M188" s="59">
        <v>0.66339999999999999</v>
      </c>
      <c r="N188" s="7" t="s">
        <v>29</v>
      </c>
      <c r="O188" s="7" t="s">
        <v>619</v>
      </c>
      <c r="P188" s="7" t="s">
        <v>650</v>
      </c>
      <c r="Q188" s="62">
        <v>90030</v>
      </c>
      <c r="R188" s="15" t="s">
        <v>44</v>
      </c>
      <c r="S188" s="6" t="s">
        <v>696</v>
      </c>
      <c r="T188" s="19"/>
    </row>
    <row r="189" spans="1:20" s="4" customFormat="1" ht="130.5" customHeight="1">
      <c r="A189" s="36" t="s">
        <v>613</v>
      </c>
      <c r="B189" s="7" t="s">
        <v>35</v>
      </c>
      <c r="C189" s="7" t="s">
        <v>2103</v>
      </c>
      <c r="D189" s="7" t="s">
        <v>615</v>
      </c>
      <c r="E189" s="73" t="s">
        <v>697</v>
      </c>
      <c r="F189" s="7" t="s">
        <v>698</v>
      </c>
      <c r="G189" s="6" t="s">
        <v>699</v>
      </c>
      <c r="H189" s="48">
        <v>46054</v>
      </c>
      <c r="I189" s="48">
        <v>46537</v>
      </c>
      <c r="J189" s="89">
        <v>564714.46</v>
      </c>
      <c r="K189" s="44" t="s">
        <v>27</v>
      </c>
      <c r="L189" s="6" t="s">
        <v>39</v>
      </c>
      <c r="M189" s="59">
        <v>0.66339999999999999</v>
      </c>
      <c r="N189" s="7" t="s">
        <v>29</v>
      </c>
      <c r="O189" s="7" t="s">
        <v>619</v>
      </c>
      <c r="P189" s="7" t="s">
        <v>700</v>
      </c>
      <c r="Q189" s="62" t="s">
        <v>701</v>
      </c>
      <c r="R189" s="15" t="s">
        <v>702</v>
      </c>
      <c r="S189" s="6" t="s">
        <v>700</v>
      </c>
      <c r="T189" s="19"/>
    </row>
    <row r="190" spans="1:20" s="4" customFormat="1" ht="130.5" customHeight="1">
      <c r="A190" s="36" t="s">
        <v>613</v>
      </c>
      <c r="B190" s="7" t="s">
        <v>35</v>
      </c>
      <c r="C190" s="7" t="s">
        <v>703</v>
      </c>
      <c r="D190" s="7" t="s">
        <v>615</v>
      </c>
      <c r="E190" s="73" t="s">
        <v>704</v>
      </c>
      <c r="F190" s="7" t="s">
        <v>705</v>
      </c>
      <c r="G190" s="6" t="s">
        <v>706</v>
      </c>
      <c r="H190" s="48">
        <v>45771</v>
      </c>
      <c r="I190" s="48">
        <v>46630</v>
      </c>
      <c r="J190" s="89">
        <v>800000</v>
      </c>
      <c r="K190" s="44" t="s">
        <v>27</v>
      </c>
      <c r="L190" s="6" t="s">
        <v>39</v>
      </c>
      <c r="M190" s="59">
        <v>0.66339999999999999</v>
      </c>
      <c r="N190" s="7" t="s">
        <v>29</v>
      </c>
      <c r="O190" s="7" t="s">
        <v>619</v>
      </c>
      <c r="P190" s="7" t="s">
        <v>703</v>
      </c>
      <c r="Q190" s="62">
        <v>90034</v>
      </c>
      <c r="R190" s="15" t="s">
        <v>58</v>
      </c>
      <c r="S190" s="6" t="s">
        <v>707</v>
      </c>
      <c r="T190" s="19"/>
    </row>
    <row r="191" spans="1:20" s="4" customFormat="1" ht="130.5" customHeight="1">
      <c r="A191" s="36" t="s">
        <v>613</v>
      </c>
      <c r="B191" s="7" t="s">
        <v>35</v>
      </c>
      <c r="C191" s="7" t="s">
        <v>646</v>
      </c>
      <c r="D191" s="7" t="s">
        <v>615</v>
      </c>
      <c r="E191" s="73" t="s">
        <v>708</v>
      </c>
      <c r="F191" s="7" t="s">
        <v>709</v>
      </c>
      <c r="G191" s="6" t="s">
        <v>710</v>
      </c>
      <c r="H191" s="48">
        <v>46037</v>
      </c>
      <c r="I191" s="48">
        <v>46476</v>
      </c>
      <c r="J191" s="89">
        <v>1430154.83</v>
      </c>
      <c r="K191" s="44" t="s">
        <v>27</v>
      </c>
      <c r="L191" s="6" t="s">
        <v>39</v>
      </c>
      <c r="M191" s="59">
        <v>0.66339999999999999</v>
      </c>
      <c r="N191" s="7" t="s">
        <v>29</v>
      </c>
      <c r="O191" s="7" t="s">
        <v>619</v>
      </c>
      <c r="P191" s="7" t="s">
        <v>646</v>
      </c>
      <c r="Q191" s="62">
        <v>90033</v>
      </c>
      <c r="R191" s="15" t="s">
        <v>121</v>
      </c>
      <c r="S191" s="6" t="s">
        <v>711</v>
      </c>
      <c r="T191" s="19" t="s">
        <v>712</v>
      </c>
    </row>
    <row r="192" spans="1:20" s="4" customFormat="1" ht="130.5" customHeight="1">
      <c r="A192" s="36" t="s">
        <v>613</v>
      </c>
      <c r="B192" s="7" t="s">
        <v>35</v>
      </c>
      <c r="C192" s="7" t="s">
        <v>713</v>
      </c>
      <c r="D192" s="7" t="s">
        <v>615</v>
      </c>
      <c r="E192" s="73" t="s">
        <v>714</v>
      </c>
      <c r="F192" s="7" t="s">
        <v>715</v>
      </c>
      <c r="G192" s="6" t="s">
        <v>716</v>
      </c>
      <c r="H192" s="48">
        <v>45901</v>
      </c>
      <c r="I192" s="48">
        <v>47058</v>
      </c>
      <c r="J192" s="89">
        <v>1909168</v>
      </c>
      <c r="K192" s="44" t="s">
        <v>27</v>
      </c>
      <c r="L192" s="6" t="s">
        <v>39</v>
      </c>
      <c r="M192" s="59">
        <v>0.66339999999999999</v>
      </c>
      <c r="N192" s="7" t="s">
        <v>29</v>
      </c>
      <c r="O192" s="7" t="s">
        <v>619</v>
      </c>
      <c r="P192" s="7" t="s">
        <v>713</v>
      </c>
      <c r="Q192" s="62">
        <v>90030</v>
      </c>
      <c r="R192" s="15" t="s">
        <v>121</v>
      </c>
      <c r="S192" s="6" t="s">
        <v>713</v>
      </c>
      <c r="T192" s="19"/>
    </row>
    <row r="193" spans="1:20" s="4" customFormat="1" ht="130.5" customHeight="1">
      <c r="A193" s="36" t="s">
        <v>613</v>
      </c>
      <c r="B193" s="7" t="s">
        <v>35</v>
      </c>
      <c r="C193" s="7" t="s">
        <v>717</v>
      </c>
      <c r="D193" s="7" t="s">
        <v>615</v>
      </c>
      <c r="E193" s="73" t="s">
        <v>718</v>
      </c>
      <c r="F193" s="7" t="s">
        <v>719</v>
      </c>
      <c r="G193" s="6" t="s">
        <v>720</v>
      </c>
      <c r="H193" s="48">
        <v>44571</v>
      </c>
      <c r="I193" s="48">
        <v>46419</v>
      </c>
      <c r="J193" s="89">
        <v>1200000</v>
      </c>
      <c r="K193" s="44" t="s">
        <v>27</v>
      </c>
      <c r="L193" s="6" t="s">
        <v>39</v>
      </c>
      <c r="M193" s="59">
        <v>0.66339999999999999</v>
      </c>
      <c r="N193" s="7" t="s">
        <v>29</v>
      </c>
      <c r="O193" s="7" t="s">
        <v>619</v>
      </c>
      <c r="P193" s="7" t="s">
        <v>717</v>
      </c>
      <c r="Q193" s="62">
        <v>90030</v>
      </c>
      <c r="R193" s="15" t="s">
        <v>40</v>
      </c>
      <c r="S193" s="6" t="s">
        <v>717</v>
      </c>
      <c r="T193" s="19"/>
    </row>
    <row r="194" spans="1:20" s="4" customFormat="1" ht="130.5" customHeight="1">
      <c r="A194" s="36" t="s">
        <v>613</v>
      </c>
      <c r="B194" s="7" t="s">
        <v>35</v>
      </c>
      <c r="C194" s="7" t="s">
        <v>661</v>
      </c>
      <c r="D194" s="7" t="s">
        <v>615</v>
      </c>
      <c r="E194" s="73" t="s">
        <v>721</v>
      </c>
      <c r="F194" s="7" t="s">
        <v>722</v>
      </c>
      <c r="G194" s="6" t="s">
        <v>723</v>
      </c>
      <c r="H194" s="48">
        <v>45797</v>
      </c>
      <c r="I194" s="48">
        <v>46509</v>
      </c>
      <c r="J194" s="89">
        <v>500000</v>
      </c>
      <c r="K194" s="44" t="s">
        <v>27</v>
      </c>
      <c r="L194" s="6" t="s">
        <v>39</v>
      </c>
      <c r="M194" s="59">
        <v>0.66339999999999999</v>
      </c>
      <c r="N194" s="7" t="s">
        <v>29</v>
      </c>
      <c r="O194" s="7" t="s">
        <v>619</v>
      </c>
      <c r="P194" s="7" t="s">
        <v>661</v>
      </c>
      <c r="Q194" s="62">
        <v>90030</v>
      </c>
      <c r="R194" s="15" t="s">
        <v>40</v>
      </c>
      <c r="S194" s="6" t="s">
        <v>661</v>
      </c>
      <c r="T194" s="19"/>
    </row>
    <row r="195" spans="1:20" s="4" customFormat="1" ht="130.5" customHeight="1">
      <c r="A195" s="36" t="s">
        <v>613</v>
      </c>
      <c r="B195" s="7" t="s">
        <v>35</v>
      </c>
      <c r="C195" s="7" t="s">
        <v>724</v>
      </c>
      <c r="D195" s="7" t="s">
        <v>615</v>
      </c>
      <c r="E195" s="73" t="s">
        <v>725</v>
      </c>
      <c r="F195" s="7" t="s">
        <v>726</v>
      </c>
      <c r="G195" s="6" t="s">
        <v>727</v>
      </c>
      <c r="H195" s="48">
        <v>44718</v>
      </c>
      <c r="I195" s="48">
        <v>46934</v>
      </c>
      <c r="J195" s="89">
        <v>1100000</v>
      </c>
      <c r="K195" s="44" t="s">
        <v>27</v>
      </c>
      <c r="L195" s="6" t="s">
        <v>39</v>
      </c>
      <c r="M195" s="59">
        <v>0.66339999999999999</v>
      </c>
      <c r="N195" s="7" t="s">
        <v>29</v>
      </c>
      <c r="O195" s="7" t="s">
        <v>619</v>
      </c>
      <c r="P195" s="7" t="s">
        <v>724</v>
      </c>
      <c r="Q195" s="62">
        <v>90030</v>
      </c>
      <c r="R195" s="15" t="s">
        <v>40</v>
      </c>
      <c r="S195" s="6" t="s">
        <v>724</v>
      </c>
      <c r="T195" s="19"/>
    </row>
    <row r="196" spans="1:20" s="4" customFormat="1" ht="130.5" customHeight="1">
      <c r="A196" s="36" t="s">
        <v>613</v>
      </c>
      <c r="B196" s="7" t="s">
        <v>35</v>
      </c>
      <c r="C196" s="7" t="s">
        <v>665</v>
      </c>
      <c r="D196" s="7" t="s">
        <v>615</v>
      </c>
      <c r="E196" s="73" t="s">
        <v>728</v>
      </c>
      <c r="F196" s="7" t="s">
        <v>729</v>
      </c>
      <c r="G196" s="6" t="s">
        <v>730</v>
      </c>
      <c r="H196" s="48">
        <v>45839</v>
      </c>
      <c r="I196" s="48">
        <v>46356</v>
      </c>
      <c r="J196" s="89">
        <v>500000</v>
      </c>
      <c r="K196" s="44" t="s">
        <v>27</v>
      </c>
      <c r="L196" s="6" t="s">
        <v>39</v>
      </c>
      <c r="M196" s="59">
        <v>0.66339999999999999</v>
      </c>
      <c r="N196" s="7" t="s">
        <v>29</v>
      </c>
      <c r="O196" s="7" t="s">
        <v>619</v>
      </c>
      <c r="P196" s="7" t="s">
        <v>665</v>
      </c>
      <c r="Q196" s="62">
        <v>90038</v>
      </c>
      <c r="R196" s="15" t="s">
        <v>40</v>
      </c>
      <c r="S196" s="6" t="s">
        <v>665</v>
      </c>
      <c r="T196" s="19"/>
    </row>
    <row r="197" spans="1:20" s="4" customFormat="1" ht="130.5" customHeight="1">
      <c r="A197" s="36" t="s">
        <v>613</v>
      </c>
      <c r="B197" s="7" t="s">
        <v>35</v>
      </c>
      <c r="C197" s="7" t="s">
        <v>731</v>
      </c>
      <c r="D197" s="7" t="s">
        <v>615</v>
      </c>
      <c r="E197" s="73" t="s">
        <v>732</v>
      </c>
      <c r="F197" s="7" t="s">
        <v>733</v>
      </c>
      <c r="G197" s="6" t="s">
        <v>734</v>
      </c>
      <c r="H197" s="48">
        <v>46023</v>
      </c>
      <c r="I197" s="48">
        <v>46690</v>
      </c>
      <c r="J197" s="89">
        <v>500000</v>
      </c>
      <c r="K197" s="44" t="s">
        <v>27</v>
      </c>
      <c r="L197" s="6" t="s">
        <v>39</v>
      </c>
      <c r="M197" s="59">
        <v>0.66339999999999999</v>
      </c>
      <c r="N197" s="7" t="s">
        <v>29</v>
      </c>
      <c r="O197" s="7" t="s">
        <v>619</v>
      </c>
      <c r="P197" s="7" t="s">
        <v>731</v>
      </c>
      <c r="Q197" s="62">
        <v>90040</v>
      </c>
      <c r="R197" s="15" t="s">
        <v>40</v>
      </c>
      <c r="S197" s="6" t="s">
        <v>731</v>
      </c>
      <c r="T197" s="19"/>
    </row>
    <row r="198" spans="1:20" s="4" customFormat="1" ht="130.5" customHeight="1">
      <c r="A198" s="36" t="s">
        <v>613</v>
      </c>
      <c r="B198" s="7" t="s">
        <v>35</v>
      </c>
      <c r="C198" s="7" t="s">
        <v>624</v>
      </c>
      <c r="D198" s="7" t="s">
        <v>615</v>
      </c>
      <c r="E198" s="73" t="s">
        <v>735</v>
      </c>
      <c r="F198" s="7" t="s">
        <v>736</v>
      </c>
      <c r="G198" s="6" t="s">
        <v>730</v>
      </c>
      <c r="H198" s="48">
        <v>45793</v>
      </c>
      <c r="I198" s="48">
        <v>46587</v>
      </c>
      <c r="J198" s="89">
        <v>800000</v>
      </c>
      <c r="K198" s="44" t="s">
        <v>27</v>
      </c>
      <c r="L198" s="6" t="s">
        <v>39</v>
      </c>
      <c r="M198" s="59">
        <v>0.66339999999999999</v>
      </c>
      <c r="N198" s="7" t="s">
        <v>29</v>
      </c>
      <c r="O198" s="7" t="s">
        <v>619</v>
      </c>
      <c r="P198" s="7" t="s">
        <v>624</v>
      </c>
      <c r="Q198" s="62">
        <v>90066</v>
      </c>
      <c r="R198" s="15" t="s">
        <v>40</v>
      </c>
      <c r="S198" s="6" t="s">
        <v>624</v>
      </c>
      <c r="T198" s="19"/>
    </row>
    <row r="199" spans="1:20" s="4" customFormat="1" ht="130.5" customHeight="1">
      <c r="A199" s="36" t="s">
        <v>613</v>
      </c>
      <c r="B199" s="7" t="s">
        <v>35</v>
      </c>
      <c r="C199" s="7" t="s">
        <v>737</v>
      </c>
      <c r="D199" s="7" t="s">
        <v>615</v>
      </c>
      <c r="E199" s="73" t="s">
        <v>738</v>
      </c>
      <c r="F199" s="7" t="s">
        <v>739</v>
      </c>
      <c r="G199" s="6" t="s">
        <v>740</v>
      </c>
      <c r="H199" s="48">
        <v>45809</v>
      </c>
      <c r="I199" s="48">
        <v>47299</v>
      </c>
      <c r="J199" s="89">
        <v>258562.27</v>
      </c>
      <c r="K199" s="44" t="s">
        <v>27</v>
      </c>
      <c r="L199" s="6" t="s">
        <v>39</v>
      </c>
      <c r="M199" s="59">
        <v>0.66339999999999999</v>
      </c>
      <c r="N199" s="7" t="s">
        <v>29</v>
      </c>
      <c r="O199" s="7" t="s">
        <v>619</v>
      </c>
      <c r="P199" s="7" t="s">
        <v>681</v>
      </c>
      <c r="Q199" s="62" t="s">
        <v>581</v>
      </c>
      <c r="R199" s="15" t="s">
        <v>89</v>
      </c>
      <c r="S199" s="6" t="s">
        <v>741</v>
      </c>
      <c r="T199" s="19"/>
    </row>
    <row r="200" spans="1:20" s="4" customFormat="1" ht="130.5" customHeight="1">
      <c r="A200" s="36" t="s">
        <v>742</v>
      </c>
      <c r="B200" s="7" t="s">
        <v>35</v>
      </c>
      <c r="C200" s="37" t="s">
        <v>743</v>
      </c>
      <c r="D200" s="7"/>
      <c r="E200" s="74" t="s">
        <v>744</v>
      </c>
      <c r="F200" s="7" t="s">
        <v>745</v>
      </c>
      <c r="G200" s="8" t="s">
        <v>727</v>
      </c>
      <c r="H200" s="48">
        <v>46356</v>
      </c>
      <c r="I200" s="48">
        <v>46752</v>
      </c>
      <c r="J200" s="87">
        <v>1060000</v>
      </c>
      <c r="K200" s="44" t="s">
        <v>27</v>
      </c>
      <c r="L200" s="6" t="s">
        <v>39</v>
      </c>
      <c r="M200" s="59">
        <v>0.66339999999999999</v>
      </c>
      <c r="N200" s="7" t="s">
        <v>29</v>
      </c>
      <c r="O200" s="7" t="s">
        <v>619</v>
      </c>
      <c r="P200" s="7" t="s">
        <v>743</v>
      </c>
      <c r="Q200" s="62">
        <v>90023</v>
      </c>
      <c r="R200" s="9" t="s">
        <v>40</v>
      </c>
      <c r="S200" s="6"/>
      <c r="T200" s="19"/>
    </row>
    <row r="201" spans="1:20" s="4" customFormat="1" ht="130.5" customHeight="1">
      <c r="A201" s="36" t="s">
        <v>613</v>
      </c>
      <c r="B201" s="7" t="s">
        <v>35</v>
      </c>
      <c r="C201" s="7" t="s">
        <v>737</v>
      </c>
      <c r="D201" s="7" t="s">
        <v>615</v>
      </c>
      <c r="E201" s="73" t="s">
        <v>746</v>
      </c>
      <c r="F201" s="7" t="s">
        <v>747</v>
      </c>
      <c r="G201" s="6" t="s">
        <v>748</v>
      </c>
      <c r="H201" s="48">
        <v>45809</v>
      </c>
      <c r="I201" s="48">
        <v>47299</v>
      </c>
      <c r="J201" s="89">
        <v>733024.12</v>
      </c>
      <c r="K201" s="44" t="s">
        <v>27</v>
      </c>
      <c r="L201" s="6" t="s">
        <v>39</v>
      </c>
      <c r="M201" s="59">
        <v>0.66339999999999999</v>
      </c>
      <c r="N201" s="7" t="s">
        <v>29</v>
      </c>
      <c r="O201" s="7" t="s">
        <v>619</v>
      </c>
      <c r="P201" s="7" t="s">
        <v>681</v>
      </c>
      <c r="Q201" s="62" t="s">
        <v>581</v>
      </c>
      <c r="R201" s="15" t="s">
        <v>93</v>
      </c>
      <c r="S201" s="6" t="s">
        <v>741</v>
      </c>
      <c r="T201" s="19"/>
    </row>
    <row r="202" spans="1:20" s="4" customFormat="1" ht="130.5" customHeight="1">
      <c r="A202" s="36" t="s">
        <v>750</v>
      </c>
      <c r="B202" s="7" t="s">
        <v>104</v>
      </c>
      <c r="C202" s="37" t="s">
        <v>2104</v>
      </c>
      <c r="D202" s="37"/>
      <c r="E202" s="74" t="s">
        <v>751</v>
      </c>
      <c r="F202" s="37" t="s">
        <v>752</v>
      </c>
      <c r="G202" s="8" t="s">
        <v>376</v>
      </c>
      <c r="H202" s="49">
        <v>45845</v>
      </c>
      <c r="I202" s="49">
        <v>47118</v>
      </c>
      <c r="J202" s="87">
        <v>100000</v>
      </c>
      <c r="K202" s="44" t="s">
        <v>27</v>
      </c>
      <c r="L202" s="6" t="s">
        <v>109</v>
      </c>
      <c r="M202" s="59">
        <v>0.66339999999999999</v>
      </c>
      <c r="N202" s="37" t="s">
        <v>29</v>
      </c>
      <c r="O202" s="37" t="s">
        <v>226</v>
      </c>
      <c r="P202" s="37" t="s">
        <v>2104</v>
      </c>
      <c r="Q202" s="63">
        <v>93015</v>
      </c>
      <c r="R202" s="10" t="s">
        <v>110</v>
      </c>
      <c r="S202" s="10"/>
      <c r="T202" s="20"/>
    </row>
    <row r="203" spans="1:20" s="4" customFormat="1" ht="130.5" customHeight="1">
      <c r="A203" s="36" t="s">
        <v>750</v>
      </c>
      <c r="B203" s="7" t="s">
        <v>104</v>
      </c>
      <c r="C203" s="37" t="s">
        <v>2105</v>
      </c>
      <c r="D203" s="37"/>
      <c r="E203" s="74" t="s">
        <v>753</v>
      </c>
      <c r="F203" s="37" t="s">
        <v>754</v>
      </c>
      <c r="G203" s="8" t="s">
        <v>376</v>
      </c>
      <c r="H203" s="49">
        <v>45845</v>
      </c>
      <c r="I203" s="49">
        <v>46965</v>
      </c>
      <c r="J203" s="87">
        <v>240000</v>
      </c>
      <c r="K203" s="44" t="s">
        <v>27</v>
      </c>
      <c r="L203" s="6" t="s">
        <v>109</v>
      </c>
      <c r="M203" s="59">
        <v>0.66339999999999999</v>
      </c>
      <c r="N203" s="68" t="s">
        <v>29</v>
      </c>
      <c r="O203" s="37" t="s">
        <v>226</v>
      </c>
      <c r="P203" s="37" t="s">
        <v>2105</v>
      </c>
      <c r="Q203" s="63">
        <v>93012</v>
      </c>
      <c r="R203" s="8" t="s">
        <v>110</v>
      </c>
      <c r="S203" s="10"/>
      <c r="T203" s="20"/>
    </row>
    <row r="204" spans="1:20" s="4" customFormat="1" ht="130.5" customHeight="1">
      <c r="A204" s="36" t="s">
        <v>750</v>
      </c>
      <c r="B204" s="7" t="s">
        <v>236</v>
      </c>
      <c r="C204" s="37" t="s">
        <v>2104</v>
      </c>
      <c r="D204" s="37"/>
      <c r="E204" s="74" t="s">
        <v>755</v>
      </c>
      <c r="F204" s="37" t="s">
        <v>756</v>
      </c>
      <c r="G204" s="8" t="s">
        <v>757</v>
      </c>
      <c r="H204" s="49">
        <v>45845</v>
      </c>
      <c r="I204" s="49">
        <v>47118</v>
      </c>
      <c r="J204" s="87">
        <v>1258595.1599999999</v>
      </c>
      <c r="K204" s="44" t="s">
        <v>27</v>
      </c>
      <c r="L204" s="12" t="s">
        <v>240</v>
      </c>
      <c r="M204" s="59">
        <v>0.66339999999999999</v>
      </c>
      <c r="N204" s="37" t="s">
        <v>29</v>
      </c>
      <c r="O204" s="37" t="s">
        <v>226</v>
      </c>
      <c r="P204" s="37" t="s">
        <v>2104</v>
      </c>
      <c r="Q204" s="63">
        <v>93015</v>
      </c>
      <c r="R204" s="16" t="s">
        <v>241</v>
      </c>
      <c r="S204" s="10"/>
      <c r="T204" s="20"/>
    </row>
    <row r="205" spans="1:20" s="4" customFormat="1" ht="130.5" customHeight="1">
      <c r="A205" s="36" t="s">
        <v>750</v>
      </c>
      <c r="B205" s="7" t="s">
        <v>22</v>
      </c>
      <c r="C205" s="37" t="s">
        <v>2105</v>
      </c>
      <c r="D205" s="37"/>
      <c r="E205" s="74" t="s">
        <v>758</v>
      </c>
      <c r="F205" s="37" t="s">
        <v>759</v>
      </c>
      <c r="G205" s="8" t="s">
        <v>760</v>
      </c>
      <c r="H205" s="49">
        <v>45845</v>
      </c>
      <c r="I205" s="49">
        <v>47118</v>
      </c>
      <c r="J205" s="87">
        <v>1500000</v>
      </c>
      <c r="K205" s="44" t="s">
        <v>27</v>
      </c>
      <c r="L205" s="6" t="s">
        <v>230</v>
      </c>
      <c r="M205" s="59">
        <v>0.66339999999999999</v>
      </c>
      <c r="N205" s="37" t="s">
        <v>29</v>
      </c>
      <c r="O205" s="37" t="s">
        <v>226</v>
      </c>
      <c r="P205" s="37" t="s">
        <v>2105</v>
      </c>
      <c r="Q205" s="63">
        <v>93012</v>
      </c>
      <c r="R205" s="10" t="s">
        <v>30</v>
      </c>
      <c r="S205" s="10"/>
      <c r="T205" s="20"/>
    </row>
    <row r="206" spans="1:20" s="4" customFormat="1" ht="130.5" customHeight="1">
      <c r="A206" s="36" t="s">
        <v>750</v>
      </c>
      <c r="B206" s="7" t="s">
        <v>22</v>
      </c>
      <c r="C206" s="37" t="s">
        <v>2104</v>
      </c>
      <c r="D206" s="37"/>
      <c r="E206" s="74" t="s">
        <v>761</v>
      </c>
      <c r="F206" s="37" t="s">
        <v>762</v>
      </c>
      <c r="G206" s="8" t="s">
        <v>760</v>
      </c>
      <c r="H206" s="49">
        <v>45845</v>
      </c>
      <c r="I206" s="49">
        <v>47118</v>
      </c>
      <c r="J206" s="87">
        <v>741618.08</v>
      </c>
      <c r="K206" s="44" t="s">
        <v>27</v>
      </c>
      <c r="L206" s="6" t="s">
        <v>230</v>
      </c>
      <c r="M206" s="59">
        <v>0.66339999999999999</v>
      </c>
      <c r="N206" s="37" t="s">
        <v>29</v>
      </c>
      <c r="O206" s="37" t="s">
        <v>226</v>
      </c>
      <c r="P206" s="37" t="s">
        <v>2104</v>
      </c>
      <c r="Q206" s="63">
        <v>93015</v>
      </c>
      <c r="R206" s="10" t="s">
        <v>394</v>
      </c>
      <c r="S206" s="10"/>
      <c r="T206" s="20"/>
    </row>
    <row r="207" spans="1:20" s="4" customFormat="1" ht="130.5" customHeight="1">
      <c r="A207" s="36" t="s">
        <v>750</v>
      </c>
      <c r="B207" s="7" t="s">
        <v>22</v>
      </c>
      <c r="C207" s="37" t="s">
        <v>2105</v>
      </c>
      <c r="D207" s="37"/>
      <c r="E207" s="74" t="s">
        <v>763</v>
      </c>
      <c r="F207" s="37" t="s">
        <v>764</v>
      </c>
      <c r="G207" s="8" t="s">
        <v>760</v>
      </c>
      <c r="H207" s="49">
        <v>45845</v>
      </c>
      <c r="I207" s="49">
        <v>47118</v>
      </c>
      <c r="J207" s="87">
        <v>2970360</v>
      </c>
      <c r="K207" s="44" t="s">
        <v>27</v>
      </c>
      <c r="L207" s="6" t="s">
        <v>230</v>
      </c>
      <c r="M207" s="59">
        <v>0.66339999999999999</v>
      </c>
      <c r="N207" s="37" t="s">
        <v>29</v>
      </c>
      <c r="O207" s="37" t="s">
        <v>226</v>
      </c>
      <c r="P207" s="37" t="s">
        <v>2105</v>
      </c>
      <c r="Q207" s="63">
        <v>93012</v>
      </c>
      <c r="R207" s="10" t="s">
        <v>30</v>
      </c>
      <c r="S207" s="10"/>
      <c r="T207" s="20"/>
    </row>
    <row r="208" spans="1:20" s="4" customFormat="1" ht="130.5" customHeight="1">
      <c r="A208" s="36" t="s">
        <v>750</v>
      </c>
      <c r="B208" s="7" t="s">
        <v>35</v>
      </c>
      <c r="C208" s="37" t="s">
        <v>2105</v>
      </c>
      <c r="D208" s="37"/>
      <c r="E208" s="74" t="s">
        <v>765</v>
      </c>
      <c r="F208" s="37" t="s">
        <v>766</v>
      </c>
      <c r="G208" s="8" t="s">
        <v>767</v>
      </c>
      <c r="H208" s="49">
        <v>45845</v>
      </c>
      <c r="I208" s="49">
        <v>47118</v>
      </c>
      <c r="J208" s="87">
        <v>2500000</v>
      </c>
      <c r="K208" s="44" t="s">
        <v>27</v>
      </c>
      <c r="L208" s="6" t="s">
        <v>223</v>
      </c>
      <c r="M208" s="59">
        <v>0.66339999999999999</v>
      </c>
      <c r="N208" s="37" t="s">
        <v>29</v>
      </c>
      <c r="O208" s="37" t="s">
        <v>226</v>
      </c>
      <c r="P208" s="37" t="s">
        <v>2105</v>
      </c>
      <c r="Q208" s="63">
        <v>93012</v>
      </c>
      <c r="R208" s="10" t="s">
        <v>121</v>
      </c>
      <c r="S208" s="10"/>
      <c r="T208" s="20"/>
    </row>
    <row r="209" spans="1:20" s="4" customFormat="1" ht="130.5" customHeight="1">
      <c r="A209" s="36" t="s">
        <v>750</v>
      </c>
      <c r="B209" s="7" t="s">
        <v>35</v>
      </c>
      <c r="C209" s="37" t="s">
        <v>2104</v>
      </c>
      <c r="D209" s="37"/>
      <c r="E209" s="74" t="s">
        <v>768</v>
      </c>
      <c r="F209" s="37" t="s">
        <v>769</v>
      </c>
      <c r="G209" s="8" t="s">
        <v>770</v>
      </c>
      <c r="H209" s="49">
        <v>45845</v>
      </c>
      <c r="I209" s="49">
        <v>47118</v>
      </c>
      <c r="J209" s="87">
        <v>3000000</v>
      </c>
      <c r="K209" s="44" t="s">
        <v>27</v>
      </c>
      <c r="L209" s="6" t="s">
        <v>223</v>
      </c>
      <c r="M209" s="59">
        <v>0.66339999999999999</v>
      </c>
      <c r="N209" s="37" t="s">
        <v>29</v>
      </c>
      <c r="O209" s="37" t="s">
        <v>226</v>
      </c>
      <c r="P209" s="37" t="s">
        <v>2104</v>
      </c>
      <c r="Q209" s="63">
        <v>93015</v>
      </c>
      <c r="R209" s="10" t="s">
        <v>40</v>
      </c>
      <c r="S209" s="10"/>
      <c r="T209" s="20"/>
    </row>
    <row r="210" spans="1:20" s="4" customFormat="1" ht="130.5" customHeight="1">
      <c r="A210" s="36" t="s">
        <v>750</v>
      </c>
      <c r="B210" s="7" t="s">
        <v>35</v>
      </c>
      <c r="C210" s="37" t="s">
        <v>2104</v>
      </c>
      <c r="D210" s="37"/>
      <c r="E210" s="74" t="s">
        <v>771</v>
      </c>
      <c r="F210" s="37" t="s">
        <v>772</v>
      </c>
      <c r="G210" s="8" t="s">
        <v>770</v>
      </c>
      <c r="H210" s="49">
        <v>45845</v>
      </c>
      <c r="I210" s="49">
        <v>47118</v>
      </c>
      <c r="J210" s="87">
        <v>3000000</v>
      </c>
      <c r="K210" s="44" t="s">
        <v>27</v>
      </c>
      <c r="L210" s="6" t="s">
        <v>223</v>
      </c>
      <c r="M210" s="59">
        <v>0.66339999999999999</v>
      </c>
      <c r="N210" s="37" t="s">
        <v>29</v>
      </c>
      <c r="O210" s="37" t="s">
        <v>226</v>
      </c>
      <c r="P210" s="37" t="s">
        <v>2104</v>
      </c>
      <c r="Q210" s="63">
        <v>93015</v>
      </c>
      <c r="R210" s="10" t="s">
        <v>40</v>
      </c>
      <c r="S210" s="10"/>
      <c r="T210" s="20"/>
    </row>
    <row r="211" spans="1:20" s="4" customFormat="1" ht="130.5" customHeight="1">
      <c r="A211" s="36" t="s">
        <v>750</v>
      </c>
      <c r="B211" s="7" t="s">
        <v>35</v>
      </c>
      <c r="C211" s="37" t="s">
        <v>2105</v>
      </c>
      <c r="D211" s="37"/>
      <c r="E211" s="74" t="s">
        <v>773</v>
      </c>
      <c r="F211" s="37" t="s">
        <v>774</v>
      </c>
      <c r="G211" s="8" t="s">
        <v>775</v>
      </c>
      <c r="H211" s="49">
        <v>45845</v>
      </c>
      <c r="I211" s="49">
        <v>47306</v>
      </c>
      <c r="J211" s="87">
        <v>4794074</v>
      </c>
      <c r="K211" s="44" t="s">
        <v>27</v>
      </c>
      <c r="L211" s="6" t="s">
        <v>223</v>
      </c>
      <c r="M211" s="59">
        <v>0.66339999999999999</v>
      </c>
      <c r="N211" s="37" t="s">
        <v>29</v>
      </c>
      <c r="O211" s="37" t="s">
        <v>226</v>
      </c>
      <c r="P211" s="37" t="s">
        <v>2105</v>
      </c>
      <c r="Q211" s="63">
        <v>93012</v>
      </c>
      <c r="R211" s="10" t="s">
        <v>58</v>
      </c>
      <c r="S211" s="10"/>
      <c r="T211" s="20"/>
    </row>
    <row r="212" spans="1:20" s="4" customFormat="1" ht="130.5" customHeight="1">
      <c r="A212" s="36" t="s">
        <v>750</v>
      </c>
      <c r="B212" s="7" t="s">
        <v>35</v>
      </c>
      <c r="C212" s="37" t="s">
        <v>2105</v>
      </c>
      <c r="D212" s="37"/>
      <c r="E212" s="74" t="s">
        <v>776</v>
      </c>
      <c r="F212" s="37" t="s">
        <v>777</v>
      </c>
      <c r="G212" s="8" t="s">
        <v>778</v>
      </c>
      <c r="H212" s="49">
        <v>45845</v>
      </c>
      <c r="I212" s="49">
        <v>47118</v>
      </c>
      <c r="J212" s="87">
        <v>128603.53</v>
      </c>
      <c r="K212" s="44" t="s">
        <v>27</v>
      </c>
      <c r="L212" s="6" t="s">
        <v>223</v>
      </c>
      <c r="M212" s="59">
        <v>0.66339999999999999</v>
      </c>
      <c r="N212" s="37" t="s">
        <v>29</v>
      </c>
      <c r="O212" s="37" t="s">
        <v>226</v>
      </c>
      <c r="P212" s="37" t="s">
        <v>2146</v>
      </c>
      <c r="Q212" s="63">
        <v>93012</v>
      </c>
      <c r="R212" s="10" t="s">
        <v>89</v>
      </c>
      <c r="S212" s="10"/>
      <c r="T212" s="20"/>
    </row>
    <row r="213" spans="1:20" s="4" customFormat="1" ht="130.5" customHeight="1">
      <c r="A213" s="36" t="s">
        <v>750</v>
      </c>
      <c r="B213" s="7" t="s">
        <v>35</v>
      </c>
      <c r="C213" s="37" t="s">
        <v>2105</v>
      </c>
      <c r="D213" s="37"/>
      <c r="E213" s="74" t="s">
        <v>779</v>
      </c>
      <c r="F213" s="37" t="s">
        <v>780</v>
      </c>
      <c r="G213" s="8" t="s">
        <v>781</v>
      </c>
      <c r="H213" s="49">
        <v>45845</v>
      </c>
      <c r="I213" s="49">
        <v>47118</v>
      </c>
      <c r="J213" s="87">
        <v>364591.04</v>
      </c>
      <c r="K213" s="44" t="s">
        <v>27</v>
      </c>
      <c r="L213" s="6" t="s">
        <v>223</v>
      </c>
      <c r="M213" s="59">
        <v>0.66339999999999999</v>
      </c>
      <c r="N213" s="37" t="s">
        <v>29</v>
      </c>
      <c r="O213" s="37" t="s">
        <v>226</v>
      </c>
      <c r="P213" s="37" t="s">
        <v>2146</v>
      </c>
      <c r="Q213" s="63">
        <v>93012</v>
      </c>
      <c r="R213" s="10" t="s">
        <v>93</v>
      </c>
      <c r="S213" s="10"/>
      <c r="T213" s="20"/>
    </row>
    <row r="214" spans="1:20" s="4" customFormat="1" ht="130.5" customHeight="1">
      <c r="A214" s="36" t="s">
        <v>750</v>
      </c>
      <c r="B214" s="7" t="s">
        <v>35</v>
      </c>
      <c r="C214" s="37" t="s">
        <v>2105</v>
      </c>
      <c r="D214" s="37"/>
      <c r="E214" s="74" t="s">
        <v>782</v>
      </c>
      <c r="F214" s="37" t="s">
        <v>783</v>
      </c>
      <c r="G214" s="8" t="s">
        <v>552</v>
      </c>
      <c r="H214" s="49">
        <v>45845</v>
      </c>
      <c r="I214" s="49">
        <v>46941</v>
      </c>
      <c r="J214" s="87">
        <v>267989</v>
      </c>
      <c r="K214" s="44" t="s">
        <v>27</v>
      </c>
      <c r="L214" s="6" t="s">
        <v>223</v>
      </c>
      <c r="M214" s="59">
        <v>0.66339999999999999</v>
      </c>
      <c r="N214" s="37" t="s">
        <v>29</v>
      </c>
      <c r="O214" s="37" t="s">
        <v>226</v>
      </c>
      <c r="P214" s="37" t="s">
        <v>2105</v>
      </c>
      <c r="Q214" s="63">
        <v>93012</v>
      </c>
      <c r="R214" s="10" t="s">
        <v>279</v>
      </c>
      <c r="S214" s="10"/>
      <c r="T214" s="20"/>
    </row>
    <row r="215" spans="1:20" s="4" customFormat="1" ht="130.5" customHeight="1">
      <c r="A215" s="36" t="s">
        <v>750</v>
      </c>
      <c r="B215" s="7" t="s">
        <v>35</v>
      </c>
      <c r="C215" s="37" t="s">
        <v>2104</v>
      </c>
      <c r="D215" s="37"/>
      <c r="E215" s="74" t="s">
        <v>784</v>
      </c>
      <c r="F215" s="37" t="s">
        <v>785</v>
      </c>
      <c r="G215" s="8" t="s">
        <v>552</v>
      </c>
      <c r="H215" s="49">
        <v>45845</v>
      </c>
      <c r="I215" s="49">
        <v>46941</v>
      </c>
      <c r="J215" s="87">
        <v>150000</v>
      </c>
      <c r="K215" s="44" t="s">
        <v>27</v>
      </c>
      <c r="L215" s="6" t="s">
        <v>223</v>
      </c>
      <c r="M215" s="59">
        <v>0.66339999999999999</v>
      </c>
      <c r="N215" s="37" t="s">
        <v>29</v>
      </c>
      <c r="O215" s="37" t="s">
        <v>226</v>
      </c>
      <c r="P215" s="37" t="s">
        <v>2104</v>
      </c>
      <c r="Q215" s="63">
        <v>93015</v>
      </c>
      <c r="R215" s="10" t="s">
        <v>279</v>
      </c>
      <c r="S215" s="10"/>
      <c r="T215" s="20"/>
    </row>
    <row r="216" spans="1:20" s="4" customFormat="1" ht="130.5" customHeight="1">
      <c r="A216" s="36" t="s">
        <v>750</v>
      </c>
      <c r="B216" s="7" t="s">
        <v>22</v>
      </c>
      <c r="C216" s="37" t="s">
        <v>2105</v>
      </c>
      <c r="D216" s="37"/>
      <c r="E216" s="74" t="s">
        <v>786</v>
      </c>
      <c r="F216" s="37" t="s">
        <v>787</v>
      </c>
      <c r="G216" s="8" t="s">
        <v>760</v>
      </c>
      <c r="H216" s="49">
        <v>45845</v>
      </c>
      <c r="I216" s="49">
        <v>47118</v>
      </c>
      <c r="J216" s="87">
        <v>2990500</v>
      </c>
      <c r="K216" s="44" t="s">
        <v>27</v>
      </c>
      <c r="L216" s="6" t="s">
        <v>230</v>
      </c>
      <c r="M216" s="59">
        <v>0.66339999999999999</v>
      </c>
      <c r="N216" s="37" t="s">
        <v>29</v>
      </c>
      <c r="O216" s="37" t="s">
        <v>226</v>
      </c>
      <c r="P216" s="37" t="s">
        <v>2105</v>
      </c>
      <c r="Q216" s="63">
        <v>93012</v>
      </c>
      <c r="R216" s="10" t="s">
        <v>30</v>
      </c>
      <c r="S216" s="10"/>
      <c r="T216" s="20"/>
    </row>
    <row r="217" spans="1:20" s="4" customFormat="1" ht="130.5" customHeight="1">
      <c r="A217" s="36" t="s">
        <v>750</v>
      </c>
      <c r="B217" s="7" t="s">
        <v>22</v>
      </c>
      <c r="C217" s="37" t="s">
        <v>2105</v>
      </c>
      <c r="D217" s="37"/>
      <c r="E217" s="74" t="s">
        <v>788</v>
      </c>
      <c r="F217" s="37" t="s">
        <v>789</v>
      </c>
      <c r="G217" s="8" t="s">
        <v>790</v>
      </c>
      <c r="H217" s="49">
        <v>45845</v>
      </c>
      <c r="I217" s="49">
        <v>47118</v>
      </c>
      <c r="J217" s="87">
        <v>260465.41</v>
      </c>
      <c r="K217" s="44" t="s">
        <v>27</v>
      </c>
      <c r="L217" s="6" t="s">
        <v>230</v>
      </c>
      <c r="M217" s="59">
        <v>0.66339999999999999</v>
      </c>
      <c r="N217" s="37" t="s">
        <v>29</v>
      </c>
      <c r="O217" s="37" t="s">
        <v>226</v>
      </c>
      <c r="P217" s="37" t="s">
        <v>2146</v>
      </c>
      <c r="Q217" s="63">
        <v>93012</v>
      </c>
      <c r="R217" s="10" t="s">
        <v>93</v>
      </c>
      <c r="S217" s="10"/>
      <c r="T217" s="20"/>
    </row>
    <row r="218" spans="1:20" s="4" customFormat="1" ht="130.5" customHeight="1">
      <c r="A218" s="36" t="s">
        <v>791</v>
      </c>
      <c r="B218" s="7" t="s">
        <v>104</v>
      </c>
      <c r="C218" s="7" t="s">
        <v>792</v>
      </c>
      <c r="D218" s="7"/>
      <c r="E218" s="77" t="s">
        <v>793</v>
      </c>
      <c r="F218" s="45" t="s">
        <v>794</v>
      </c>
      <c r="G218" s="6" t="s">
        <v>110</v>
      </c>
      <c r="H218" s="48">
        <v>45666</v>
      </c>
      <c r="I218" s="48">
        <v>46578</v>
      </c>
      <c r="J218" s="90">
        <v>299600</v>
      </c>
      <c r="K218" s="44" t="s">
        <v>27</v>
      </c>
      <c r="L218" s="6" t="s">
        <v>109</v>
      </c>
      <c r="M218" s="59">
        <v>0.66339999999999999</v>
      </c>
      <c r="N218" s="7" t="s">
        <v>29</v>
      </c>
      <c r="O218" s="7" t="s">
        <v>619</v>
      </c>
      <c r="P218" s="7" t="s">
        <v>2147</v>
      </c>
      <c r="Q218" s="62">
        <v>90020</v>
      </c>
      <c r="R218" s="6" t="s">
        <v>110</v>
      </c>
      <c r="S218" s="6" t="s">
        <v>795</v>
      </c>
      <c r="T218" s="19"/>
    </row>
    <row r="219" spans="1:20" s="4" customFormat="1" ht="130.5" customHeight="1">
      <c r="A219" s="36" t="s">
        <v>791</v>
      </c>
      <c r="B219" s="7" t="s">
        <v>104</v>
      </c>
      <c r="C219" s="7" t="s">
        <v>792</v>
      </c>
      <c r="D219" s="7"/>
      <c r="E219" s="77" t="s">
        <v>796</v>
      </c>
      <c r="F219" s="45" t="s">
        <v>797</v>
      </c>
      <c r="G219" s="6" t="s">
        <v>110</v>
      </c>
      <c r="H219" s="48">
        <v>45666</v>
      </c>
      <c r="I219" s="48">
        <v>46578</v>
      </c>
      <c r="J219" s="90">
        <v>312000</v>
      </c>
      <c r="K219" s="44" t="s">
        <v>27</v>
      </c>
      <c r="L219" s="6" t="s">
        <v>109</v>
      </c>
      <c r="M219" s="59">
        <v>0.66339999999999999</v>
      </c>
      <c r="N219" s="7" t="s">
        <v>29</v>
      </c>
      <c r="O219" s="7" t="s">
        <v>619</v>
      </c>
      <c r="P219" s="7" t="s">
        <v>798</v>
      </c>
      <c r="Q219" s="62">
        <v>90013</v>
      </c>
      <c r="R219" s="6" t="s">
        <v>110</v>
      </c>
      <c r="S219" s="6" t="s">
        <v>799</v>
      </c>
      <c r="T219" s="19"/>
    </row>
    <row r="220" spans="1:20" s="4" customFormat="1" ht="130.5" customHeight="1">
      <c r="A220" s="36" t="s">
        <v>791</v>
      </c>
      <c r="B220" s="7" t="s">
        <v>104</v>
      </c>
      <c r="C220" s="7" t="s">
        <v>792</v>
      </c>
      <c r="D220" s="7"/>
      <c r="E220" s="77" t="s">
        <v>800</v>
      </c>
      <c r="F220" s="45" t="s">
        <v>801</v>
      </c>
      <c r="G220" s="6" t="s">
        <v>110</v>
      </c>
      <c r="H220" s="48">
        <v>45666</v>
      </c>
      <c r="I220" s="48">
        <v>46598</v>
      </c>
      <c r="J220" s="90">
        <v>392300</v>
      </c>
      <c r="K220" s="44" t="s">
        <v>27</v>
      </c>
      <c r="L220" s="6" t="s">
        <v>109</v>
      </c>
      <c r="M220" s="59">
        <v>0.66339999999999999</v>
      </c>
      <c r="N220" s="7" t="s">
        <v>29</v>
      </c>
      <c r="O220" s="7" t="s">
        <v>619</v>
      </c>
      <c r="P220" s="7" t="s">
        <v>901</v>
      </c>
      <c r="Q220" s="62">
        <v>90020</v>
      </c>
      <c r="R220" s="6" t="s">
        <v>110</v>
      </c>
      <c r="S220" s="6" t="s">
        <v>802</v>
      </c>
      <c r="T220" s="19"/>
    </row>
    <row r="221" spans="1:20" s="4" customFormat="1" ht="130.5" customHeight="1">
      <c r="A221" s="36" t="s">
        <v>791</v>
      </c>
      <c r="B221" s="7" t="s">
        <v>22</v>
      </c>
      <c r="C221" s="7" t="s">
        <v>803</v>
      </c>
      <c r="D221" s="7"/>
      <c r="E221" s="73" t="s">
        <v>804</v>
      </c>
      <c r="F221" s="46" t="s">
        <v>805</v>
      </c>
      <c r="G221" s="6" t="s">
        <v>34</v>
      </c>
      <c r="H221" s="48">
        <v>45666</v>
      </c>
      <c r="I221" s="48">
        <v>47159</v>
      </c>
      <c r="J221" s="90">
        <v>4590000</v>
      </c>
      <c r="K221" s="44" t="s">
        <v>27</v>
      </c>
      <c r="L221" s="6" t="s">
        <v>28</v>
      </c>
      <c r="M221" s="59">
        <v>0.66339999999999999</v>
      </c>
      <c r="N221" s="7" t="s">
        <v>29</v>
      </c>
      <c r="O221" s="7" t="s">
        <v>619</v>
      </c>
      <c r="P221" s="7" t="s">
        <v>806</v>
      </c>
      <c r="Q221" s="62" t="s">
        <v>807</v>
      </c>
      <c r="R221" s="6" t="s">
        <v>34</v>
      </c>
      <c r="S221" s="6" t="s">
        <v>804</v>
      </c>
      <c r="T221" s="19"/>
    </row>
    <row r="222" spans="1:20" s="4" customFormat="1" ht="130.5" customHeight="1">
      <c r="A222" s="36" t="s">
        <v>791</v>
      </c>
      <c r="B222" s="7" t="s">
        <v>22</v>
      </c>
      <c r="C222" s="7" t="s">
        <v>808</v>
      </c>
      <c r="D222" s="7"/>
      <c r="E222" s="73" t="s">
        <v>809</v>
      </c>
      <c r="F222" s="46" t="s">
        <v>810</v>
      </c>
      <c r="G222" s="6" t="s">
        <v>34</v>
      </c>
      <c r="H222" s="48">
        <v>45666</v>
      </c>
      <c r="I222" s="48">
        <v>46935</v>
      </c>
      <c r="J222" s="90">
        <v>680000</v>
      </c>
      <c r="K222" s="44" t="s">
        <v>27</v>
      </c>
      <c r="L222" s="6" t="s">
        <v>28</v>
      </c>
      <c r="M222" s="59">
        <v>0.66339999999999999</v>
      </c>
      <c r="N222" s="7" t="s">
        <v>29</v>
      </c>
      <c r="O222" s="7" t="s">
        <v>619</v>
      </c>
      <c r="P222" s="7" t="s">
        <v>811</v>
      </c>
      <c r="Q222" s="62" t="s">
        <v>812</v>
      </c>
      <c r="R222" s="6" t="s">
        <v>34</v>
      </c>
      <c r="S222" s="6" t="s">
        <v>809</v>
      </c>
      <c r="T222" s="19"/>
    </row>
    <row r="223" spans="1:20" s="4" customFormat="1" ht="130.5" customHeight="1">
      <c r="A223" s="36" t="s">
        <v>791</v>
      </c>
      <c r="B223" s="7" t="s">
        <v>22</v>
      </c>
      <c r="C223" s="7" t="s">
        <v>813</v>
      </c>
      <c r="D223" s="7"/>
      <c r="E223" s="73" t="s">
        <v>814</v>
      </c>
      <c r="F223" s="46" t="s">
        <v>815</v>
      </c>
      <c r="G223" s="6" t="s">
        <v>34</v>
      </c>
      <c r="H223" s="48">
        <v>45666</v>
      </c>
      <c r="I223" s="48">
        <v>46905</v>
      </c>
      <c r="J223" s="90">
        <v>680000</v>
      </c>
      <c r="K223" s="44" t="s">
        <v>27</v>
      </c>
      <c r="L223" s="6" t="s">
        <v>28</v>
      </c>
      <c r="M223" s="59">
        <v>0.66339999999999999</v>
      </c>
      <c r="N223" s="7" t="s">
        <v>29</v>
      </c>
      <c r="O223" s="7" t="s">
        <v>619</v>
      </c>
      <c r="P223" s="7" t="s">
        <v>813</v>
      </c>
      <c r="Q223" s="62">
        <v>90010</v>
      </c>
      <c r="R223" s="6" t="s">
        <v>34</v>
      </c>
      <c r="S223" s="6" t="s">
        <v>814</v>
      </c>
      <c r="T223" s="19"/>
    </row>
    <row r="224" spans="1:20" s="4" customFormat="1" ht="130.5" customHeight="1">
      <c r="A224" s="36" t="s">
        <v>791</v>
      </c>
      <c r="B224" s="7" t="s">
        <v>22</v>
      </c>
      <c r="C224" s="7" t="s">
        <v>878</v>
      </c>
      <c r="D224" s="7"/>
      <c r="E224" s="73" t="s">
        <v>816</v>
      </c>
      <c r="F224" s="46" t="s">
        <v>817</v>
      </c>
      <c r="G224" s="6" t="s">
        <v>34</v>
      </c>
      <c r="H224" s="48">
        <v>45666</v>
      </c>
      <c r="I224" s="48">
        <v>46853</v>
      </c>
      <c r="J224" s="90">
        <v>680000</v>
      </c>
      <c r="K224" s="44" t="s">
        <v>27</v>
      </c>
      <c r="L224" s="6" t="s">
        <v>28</v>
      </c>
      <c r="M224" s="59">
        <v>0.66339999999999999</v>
      </c>
      <c r="N224" s="7" t="s">
        <v>29</v>
      </c>
      <c r="O224" s="7" t="s">
        <v>619</v>
      </c>
      <c r="P224" s="7" t="s">
        <v>878</v>
      </c>
      <c r="Q224" s="62">
        <v>90010</v>
      </c>
      <c r="R224" s="6" t="s">
        <v>34</v>
      </c>
      <c r="S224" s="6" t="s">
        <v>816</v>
      </c>
      <c r="T224" s="19"/>
    </row>
    <row r="225" spans="1:20" s="4" customFormat="1" ht="130.5" customHeight="1">
      <c r="A225" s="36" t="s">
        <v>791</v>
      </c>
      <c r="B225" s="7" t="s">
        <v>22</v>
      </c>
      <c r="C225" s="7" t="s">
        <v>2106</v>
      </c>
      <c r="D225" s="7"/>
      <c r="E225" s="73" t="s">
        <v>818</v>
      </c>
      <c r="F225" s="46" t="s">
        <v>819</v>
      </c>
      <c r="G225" s="6" t="s">
        <v>34</v>
      </c>
      <c r="H225" s="48">
        <v>45666</v>
      </c>
      <c r="I225" s="48">
        <v>46772</v>
      </c>
      <c r="J225" s="90">
        <v>680000</v>
      </c>
      <c r="K225" s="44" t="s">
        <v>27</v>
      </c>
      <c r="L225" s="6" t="s">
        <v>28</v>
      </c>
      <c r="M225" s="59">
        <v>0.66339999999999999</v>
      </c>
      <c r="N225" s="7" t="s">
        <v>29</v>
      </c>
      <c r="O225" s="7" t="s">
        <v>619</v>
      </c>
      <c r="P225" s="7" t="s">
        <v>2106</v>
      </c>
      <c r="Q225" s="62">
        <v>90010</v>
      </c>
      <c r="R225" s="6" t="s">
        <v>34</v>
      </c>
      <c r="S225" s="6" t="s">
        <v>818</v>
      </c>
      <c r="T225" s="19"/>
    </row>
    <row r="226" spans="1:20" s="4" customFormat="1" ht="130.5" customHeight="1">
      <c r="A226" s="36" t="s">
        <v>791</v>
      </c>
      <c r="B226" s="7" t="s">
        <v>22</v>
      </c>
      <c r="C226" s="7" t="s">
        <v>803</v>
      </c>
      <c r="D226" s="7"/>
      <c r="E226" s="73" t="s">
        <v>820</v>
      </c>
      <c r="F226" s="46" t="s">
        <v>821</v>
      </c>
      <c r="G226" s="6" t="s">
        <v>34</v>
      </c>
      <c r="H226" s="48">
        <v>45666</v>
      </c>
      <c r="I226" s="48">
        <v>46944</v>
      </c>
      <c r="J226" s="90">
        <v>1530000</v>
      </c>
      <c r="K226" s="44" t="s">
        <v>27</v>
      </c>
      <c r="L226" s="6" t="s">
        <v>28</v>
      </c>
      <c r="M226" s="59">
        <v>0.66339999999999999</v>
      </c>
      <c r="N226" s="7" t="s">
        <v>29</v>
      </c>
      <c r="O226" s="7" t="s">
        <v>619</v>
      </c>
      <c r="P226" s="7" t="s">
        <v>822</v>
      </c>
      <c r="Q226" s="62" t="s">
        <v>823</v>
      </c>
      <c r="R226" s="6" t="s">
        <v>34</v>
      </c>
      <c r="S226" s="6" t="s">
        <v>820</v>
      </c>
      <c r="T226" s="19"/>
    </row>
    <row r="227" spans="1:20" s="4" customFormat="1" ht="130.5" customHeight="1">
      <c r="A227" s="36" t="s">
        <v>791</v>
      </c>
      <c r="B227" s="7" t="s">
        <v>22</v>
      </c>
      <c r="C227" s="7" t="s">
        <v>824</v>
      </c>
      <c r="D227" s="7"/>
      <c r="E227" s="73" t="s">
        <v>825</v>
      </c>
      <c r="F227" s="46" t="s">
        <v>826</v>
      </c>
      <c r="G227" s="6" t="s">
        <v>34</v>
      </c>
      <c r="H227" s="48">
        <v>45666</v>
      </c>
      <c r="I227" s="48">
        <v>46944</v>
      </c>
      <c r="J227" s="90">
        <v>1530000</v>
      </c>
      <c r="K227" s="44" t="s">
        <v>27</v>
      </c>
      <c r="L227" s="6" t="s">
        <v>28</v>
      </c>
      <c r="M227" s="59">
        <v>0.66339999999999999</v>
      </c>
      <c r="N227" s="7" t="s">
        <v>29</v>
      </c>
      <c r="O227" s="7" t="s">
        <v>224</v>
      </c>
      <c r="P227" s="7" t="s">
        <v>827</v>
      </c>
      <c r="Q227" s="62">
        <v>93010</v>
      </c>
      <c r="R227" s="6" t="s">
        <v>34</v>
      </c>
      <c r="S227" s="6" t="s">
        <v>825</v>
      </c>
      <c r="T227" s="19"/>
    </row>
    <row r="228" spans="1:20" s="4" customFormat="1" ht="130.5" customHeight="1">
      <c r="A228" s="36" t="s">
        <v>791</v>
      </c>
      <c r="B228" s="7" t="s">
        <v>22</v>
      </c>
      <c r="C228" s="7" t="s">
        <v>803</v>
      </c>
      <c r="D228" s="7"/>
      <c r="E228" s="73" t="s">
        <v>828</v>
      </c>
      <c r="F228" s="46" t="s">
        <v>829</v>
      </c>
      <c r="G228" s="6" t="s">
        <v>34</v>
      </c>
      <c r="H228" s="48">
        <v>45666</v>
      </c>
      <c r="I228" s="48">
        <v>46741</v>
      </c>
      <c r="J228" s="90">
        <v>680000</v>
      </c>
      <c r="K228" s="44" t="s">
        <v>27</v>
      </c>
      <c r="L228" s="6" t="s">
        <v>28</v>
      </c>
      <c r="M228" s="59">
        <v>0.66339999999999999</v>
      </c>
      <c r="N228" s="7" t="s">
        <v>29</v>
      </c>
      <c r="O228" s="7" t="s">
        <v>619</v>
      </c>
      <c r="P228" s="7" t="s">
        <v>874</v>
      </c>
      <c r="Q228" s="62">
        <v>90029</v>
      </c>
      <c r="R228" s="6" t="s">
        <v>34</v>
      </c>
      <c r="S228" s="6" t="s">
        <v>828</v>
      </c>
      <c r="T228" s="19"/>
    </row>
    <row r="229" spans="1:20" s="4" customFormat="1" ht="130.5" customHeight="1">
      <c r="A229" s="36" t="s">
        <v>791</v>
      </c>
      <c r="B229" s="7" t="s">
        <v>22</v>
      </c>
      <c r="C229" s="7" t="s">
        <v>803</v>
      </c>
      <c r="D229" s="7"/>
      <c r="E229" s="73" t="s">
        <v>830</v>
      </c>
      <c r="F229" s="46" t="s">
        <v>831</v>
      </c>
      <c r="G229" s="6" t="s">
        <v>34</v>
      </c>
      <c r="H229" s="48">
        <v>45666</v>
      </c>
      <c r="I229" s="48">
        <v>46600</v>
      </c>
      <c r="J229" s="90">
        <v>1700000</v>
      </c>
      <c r="K229" s="44" t="s">
        <v>27</v>
      </c>
      <c r="L229" s="6" t="s">
        <v>28</v>
      </c>
      <c r="M229" s="59">
        <v>0.66339999999999999</v>
      </c>
      <c r="N229" s="7" t="s">
        <v>29</v>
      </c>
      <c r="O229" s="7" t="s">
        <v>619</v>
      </c>
      <c r="P229" s="7" t="s">
        <v>832</v>
      </c>
      <c r="Q229" s="62" t="s">
        <v>833</v>
      </c>
      <c r="R229" s="6" t="s">
        <v>34</v>
      </c>
      <c r="S229" s="6" t="s">
        <v>830</v>
      </c>
      <c r="T229" s="19"/>
    </row>
    <row r="230" spans="1:20" s="4" customFormat="1" ht="130.5" customHeight="1">
      <c r="A230" s="36" t="s">
        <v>791</v>
      </c>
      <c r="B230" s="7" t="s">
        <v>22</v>
      </c>
      <c r="C230" s="7" t="s">
        <v>803</v>
      </c>
      <c r="D230" s="7"/>
      <c r="E230" s="73" t="s">
        <v>834</v>
      </c>
      <c r="F230" s="46" t="s">
        <v>835</v>
      </c>
      <c r="G230" s="6" t="s">
        <v>34</v>
      </c>
      <c r="H230" s="48">
        <v>45666</v>
      </c>
      <c r="I230" s="48">
        <v>46995</v>
      </c>
      <c r="J230" s="90">
        <v>1530000</v>
      </c>
      <c r="K230" s="44" t="s">
        <v>27</v>
      </c>
      <c r="L230" s="6" t="s">
        <v>28</v>
      </c>
      <c r="M230" s="59">
        <v>0.66339999999999999</v>
      </c>
      <c r="N230" s="7" t="s">
        <v>29</v>
      </c>
      <c r="O230" s="7" t="s">
        <v>619</v>
      </c>
      <c r="P230" s="7" t="s">
        <v>836</v>
      </c>
      <c r="Q230" s="62" t="s">
        <v>837</v>
      </c>
      <c r="R230" s="6" t="s">
        <v>34</v>
      </c>
      <c r="S230" s="6" t="s">
        <v>834</v>
      </c>
      <c r="T230" s="19"/>
    </row>
    <row r="231" spans="1:20" s="4" customFormat="1" ht="130.5" customHeight="1">
      <c r="A231" s="36" t="s">
        <v>791</v>
      </c>
      <c r="B231" s="7" t="s">
        <v>22</v>
      </c>
      <c r="C231" s="7" t="s">
        <v>803</v>
      </c>
      <c r="D231" s="7"/>
      <c r="E231" s="73" t="s">
        <v>838</v>
      </c>
      <c r="F231" s="46" t="s">
        <v>839</v>
      </c>
      <c r="G231" s="6" t="s">
        <v>34</v>
      </c>
      <c r="H231" s="48">
        <v>45666</v>
      </c>
      <c r="I231" s="48">
        <v>47056</v>
      </c>
      <c r="J231" s="90">
        <v>1700000</v>
      </c>
      <c r="K231" s="44" t="s">
        <v>27</v>
      </c>
      <c r="L231" s="6" t="s">
        <v>28</v>
      </c>
      <c r="M231" s="59">
        <v>0.66339999999999999</v>
      </c>
      <c r="N231" s="7" t="s">
        <v>29</v>
      </c>
      <c r="O231" s="7" t="s">
        <v>619</v>
      </c>
      <c r="P231" s="7" t="s">
        <v>840</v>
      </c>
      <c r="Q231" s="62" t="s">
        <v>841</v>
      </c>
      <c r="R231" s="6" t="s">
        <v>34</v>
      </c>
      <c r="S231" s="6" t="s">
        <v>838</v>
      </c>
      <c r="T231" s="19"/>
    </row>
    <row r="232" spans="1:20" s="4" customFormat="1" ht="130.5" customHeight="1">
      <c r="A232" s="36" t="s">
        <v>791</v>
      </c>
      <c r="B232" s="7" t="s">
        <v>22</v>
      </c>
      <c r="C232" s="7" t="s">
        <v>792</v>
      </c>
      <c r="D232" s="7"/>
      <c r="E232" s="73" t="s">
        <v>842</v>
      </c>
      <c r="F232" s="46" t="s">
        <v>843</v>
      </c>
      <c r="G232" s="6" t="s">
        <v>30</v>
      </c>
      <c r="H232" s="48">
        <v>45666</v>
      </c>
      <c r="I232" s="48">
        <v>46741</v>
      </c>
      <c r="J232" s="90">
        <v>1424000</v>
      </c>
      <c r="K232" s="44" t="s">
        <v>27</v>
      </c>
      <c r="L232" s="6" t="s">
        <v>28</v>
      </c>
      <c r="M232" s="59">
        <v>0.66339999999999999</v>
      </c>
      <c r="N232" s="7" t="s">
        <v>29</v>
      </c>
      <c r="O232" s="7" t="s">
        <v>619</v>
      </c>
      <c r="P232" s="7" t="s">
        <v>844</v>
      </c>
      <c r="Q232" s="62" t="s">
        <v>845</v>
      </c>
      <c r="R232" s="6" t="s">
        <v>30</v>
      </c>
      <c r="S232" s="6" t="s">
        <v>846</v>
      </c>
      <c r="T232" s="23"/>
    </row>
    <row r="233" spans="1:20" s="4" customFormat="1" ht="130.5" customHeight="1">
      <c r="A233" s="36" t="s">
        <v>791</v>
      </c>
      <c r="B233" s="7" t="s">
        <v>173</v>
      </c>
      <c r="C233" s="7" t="s">
        <v>847</v>
      </c>
      <c r="D233" s="7"/>
      <c r="E233" s="73" t="s">
        <v>848</v>
      </c>
      <c r="F233" s="47" t="s">
        <v>849</v>
      </c>
      <c r="G233" s="6" t="s">
        <v>180</v>
      </c>
      <c r="H233" s="48">
        <v>45666</v>
      </c>
      <c r="I233" s="48">
        <v>46476</v>
      </c>
      <c r="J233" s="90">
        <v>250000</v>
      </c>
      <c r="K233" s="44" t="s">
        <v>27</v>
      </c>
      <c r="L233" s="6" t="s">
        <v>178</v>
      </c>
      <c r="M233" s="59">
        <v>0.66339999999999999</v>
      </c>
      <c r="N233" s="7" t="s">
        <v>29</v>
      </c>
      <c r="O233" s="7" t="s">
        <v>619</v>
      </c>
      <c r="P233" s="7" t="s">
        <v>844</v>
      </c>
      <c r="Q233" s="62" t="s">
        <v>845</v>
      </c>
      <c r="R233" s="6" t="s">
        <v>180</v>
      </c>
      <c r="S233" s="6" t="s">
        <v>850</v>
      </c>
      <c r="T233" s="19"/>
    </row>
    <row r="234" spans="1:20" s="4" customFormat="1" ht="130.5" customHeight="1">
      <c r="A234" s="36" t="s">
        <v>791</v>
      </c>
      <c r="B234" s="7" t="s">
        <v>173</v>
      </c>
      <c r="C234" s="7" t="s">
        <v>851</v>
      </c>
      <c r="D234" s="7"/>
      <c r="E234" s="73" t="s">
        <v>852</v>
      </c>
      <c r="F234" s="47" t="s">
        <v>853</v>
      </c>
      <c r="G234" s="6" t="s">
        <v>180</v>
      </c>
      <c r="H234" s="48">
        <v>45666</v>
      </c>
      <c r="I234" s="48">
        <v>46630</v>
      </c>
      <c r="J234" s="90">
        <v>507000</v>
      </c>
      <c r="K234" s="44" t="s">
        <v>27</v>
      </c>
      <c r="L234" s="6" t="s">
        <v>178</v>
      </c>
      <c r="M234" s="59">
        <v>0.66339999999999999</v>
      </c>
      <c r="N234" s="7" t="s">
        <v>29</v>
      </c>
      <c r="O234" s="7" t="s">
        <v>224</v>
      </c>
      <c r="P234" s="7" t="s">
        <v>854</v>
      </c>
      <c r="Q234" s="62">
        <v>93010</v>
      </c>
      <c r="R234" s="6" t="s">
        <v>180</v>
      </c>
      <c r="S234" s="6" t="s">
        <v>855</v>
      </c>
      <c r="T234" s="19" t="s">
        <v>856</v>
      </c>
    </row>
    <row r="235" spans="1:20" s="4" customFormat="1" ht="130.5" customHeight="1">
      <c r="A235" s="36" t="s">
        <v>791</v>
      </c>
      <c r="B235" s="7" t="s">
        <v>35</v>
      </c>
      <c r="C235" s="7" t="s">
        <v>792</v>
      </c>
      <c r="D235" s="7"/>
      <c r="E235" s="73" t="s">
        <v>857</v>
      </c>
      <c r="F235" s="46" t="s">
        <v>858</v>
      </c>
      <c r="G235" s="6" t="s">
        <v>58</v>
      </c>
      <c r="H235" s="48">
        <v>45666</v>
      </c>
      <c r="I235" s="48">
        <v>46701</v>
      </c>
      <c r="J235" s="90">
        <v>500000</v>
      </c>
      <c r="K235" s="44" t="s">
        <v>27</v>
      </c>
      <c r="L235" s="6" t="s">
        <v>39</v>
      </c>
      <c r="M235" s="59">
        <v>0.66339999999999999</v>
      </c>
      <c r="N235" s="7" t="s">
        <v>29</v>
      </c>
      <c r="O235" s="7" t="s">
        <v>619</v>
      </c>
      <c r="P235" s="7" t="s">
        <v>859</v>
      </c>
      <c r="Q235" s="62" t="s">
        <v>860</v>
      </c>
      <c r="R235" s="6" t="s">
        <v>58</v>
      </c>
      <c r="S235" s="6" t="s">
        <v>861</v>
      </c>
      <c r="T235" s="19"/>
    </row>
    <row r="236" spans="1:20" s="4" customFormat="1" ht="130.5" customHeight="1">
      <c r="A236" s="36" t="s">
        <v>791</v>
      </c>
      <c r="B236" s="7" t="s">
        <v>35</v>
      </c>
      <c r="C236" s="7" t="s">
        <v>862</v>
      </c>
      <c r="D236" s="7"/>
      <c r="E236" s="73" t="s">
        <v>863</v>
      </c>
      <c r="F236" s="46" t="s">
        <v>864</v>
      </c>
      <c r="G236" s="6" t="s">
        <v>58</v>
      </c>
      <c r="H236" s="48">
        <v>45666</v>
      </c>
      <c r="I236" s="48">
        <v>46517</v>
      </c>
      <c r="J236" s="90">
        <v>250000</v>
      </c>
      <c r="K236" s="44" t="s">
        <v>27</v>
      </c>
      <c r="L236" s="6" t="s">
        <v>39</v>
      </c>
      <c r="M236" s="59">
        <v>0.66339999999999999</v>
      </c>
      <c r="N236" s="7" t="s">
        <v>29</v>
      </c>
      <c r="O236" s="7" t="s">
        <v>619</v>
      </c>
      <c r="P236" s="7" t="s">
        <v>862</v>
      </c>
      <c r="Q236" s="62">
        <v>90054</v>
      </c>
      <c r="R236" s="6" t="s">
        <v>58</v>
      </c>
      <c r="S236" s="6" t="s">
        <v>865</v>
      </c>
      <c r="T236" s="19"/>
    </row>
    <row r="237" spans="1:20" s="4" customFormat="1" ht="130.5" customHeight="1">
      <c r="A237" s="36" t="s">
        <v>791</v>
      </c>
      <c r="B237" s="7" t="s">
        <v>35</v>
      </c>
      <c r="C237" s="7" t="s">
        <v>866</v>
      </c>
      <c r="D237" s="7"/>
      <c r="E237" s="73" t="s">
        <v>867</v>
      </c>
      <c r="F237" s="46" t="s">
        <v>868</v>
      </c>
      <c r="G237" s="6" t="s">
        <v>58</v>
      </c>
      <c r="H237" s="48">
        <v>45666</v>
      </c>
      <c r="I237" s="48">
        <v>46629</v>
      </c>
      <c r="J237" s="90">
        <v>225000</v>
      </c>
      <c r="K237" s="44" t="s">
        <v>27</v>
      </c>
      <c r="L237" s="6" t="s">
        <v>39</v>
      </c>
      <c r="M237" s="59">
        <v>0.66339999999999999</v>
      </c>
      <c r="N237" s="7" t="s">
        <v>29</v>
      </c>
      <c r="O237" s="7" t="s">
        <v>619</v>
      </c>
      <c r="P237" s="7" t="s">
        <v>866</v>
      </c>
      <c r="Q237" s="62">
        <v>90027</v>
      </c>
      <c r="R237" s="6" t="s">
        <v>58</v>
      </c>
      <c r="S237" s="6" t="s">
        <v>869</v>
      </c>
      <c r="T237" s="19"/>
    </row>
    <row r="238" spans="1:20" s="4" customFormat="1" ht="130.5" customHeight="1">
      <c r="A238" s="36" t="s">
        <v>791</v>
      </c>
      <c r="B238" s="7" t="s">
        <v>35</v>
      </c>
      <c r="C238" s="7" t="s">
        <v>870</v>
      </c>
      <c r="D238" s="7"/>
      <c r="E238" s="73" t="s">
        <v>871</v>
      </c>
      <c r="F238" s="46" t="s">
        <v>872</v>
      </c>
      <c r="G238" s="6" t="s">
        <v>58</v>
      </c>
      <c r="H238" s="48">
        <v>45666</v>
      </c>
      <c r="I238" s="48">
        <v>46548</v>
      </c>
      <c r="J238" s="90">
        <v>218560</v>
      </c>
      <c r="K238" s="44" t="s">
        <v>27</v>
      </c>
      <c r="L238" s="6" t="s">
        <v>39</v>
      </c>
      <c r="M238" s="59">
        <v>0.66339999999999999</v>
      </c>
      <c r="N238" s="7" t="s">
        <v>29</v>
      </c>
      <c r="O238" s="7" t="s">
        <v>619</v>
      </c>
      <c r="P238" s="7" t="s">
        <v>870</v>
      </c>
      <c r="Q238" s="62">
        <v>90024</v>
      </c>
      <c r="R238" s="6" t="s">
        <v>58</v>
      </c>
      <c r="S238" s="6" t="s">
        <v>873</v>
      </c>
      <c r="T238" s="19"/>
    </row>
    <row r="239" spans="1:20" s="4" customFormat="1" ht="130.5" customHeight="1">
      <c r="A239" s="36" t="s">
        <v>791</v>
      </c>
      <c r="B239" s="7" t="s">
        <v>35</v>
      </c>
      <c r="C239" s="7" t="s">
        <v>874</v>
      </c>
      <c r="D239" s="7"/>
      <c r="E239" s="73" t="s">
        <v>875</v>
      </c>
      <c r="F239" s="46" t="s">
        <v>876</v>
      </c>
      <c r="G239" s="6" t="s">
        <v>58</v>
      </c>
      <c r="H239" s="48">
        <v>45666</v>
      </c>
      <c r="I239" s="48">
        <v>46883</v>
      </c>
      <c r="J239" s="90">
        <v>600000</v>
      </c>
      <c r="K239" s="44" t="s">
        <v>27</v>
      </c>
      <c r="L239" s="6" t="s">
        <v>39</v>
      </c>
      <c r="M239" s="59">
        <v>0.66339999999999999</v>
      </c>
      <c r="N239" s="7" t="s">
        <v>29</v>
      </c>
      <c r="O239" s="7" t="s">
        <v>619</v>
      </c>
      <c r="P239" s="7" t="s">
        <v>874</v>
      </c>
      <c r="Q239" s="62">
        <v>90029</v>
      </c>
      <c r="R239" s="6" t="s">
        <v>58</v>
      </c>
      <c r="S239" s="6" t="s">
        <v>877</v>
      </c>
      <c r="T239" s="19"/>
    </row>
    <row r="240" spans="1:20" s="4" customFormat="1" ht="130.5" customHeight="1">
      <c r="A240" s="36" t="s">
        <v>791</v>
      </c>
      <c r="B240" s="7" t="s">
        <v>35</v>
      </c>
      <c r="C240" s="7" t="s">
        <v>878</v>
      </c>
      <c r="D240" s="7"/>
      <c r="E240" s="73" t="s">
        <v>879</v>
      </c>
      <c r="F240" s="46" t="s">
        <v>880</v>
      </c>
      <c r="G240" s="6" t="s">
        <v>58</v>
      </c>
      <c r="H240" s="48">
        <v>45666</v>
      </c>
      <c r="I240" s="48">
        <v>46772</v>
      </c>
      <c r="J240" s="90">
        <v>380000</v>
      </c>
      <c r="K240" s="44" t="s">
        <v>27</v>
      </c>
      <c r="L240" s="6" t="s">
        <v>39</v>
      </c>
      <c r="M240" s="59">
        <v>0.66339999999999999</v>
      </c>
      <c r="N240" s="7" t="s">
        <v>29</v>
      </c>
      <c r="O240" s="7" t="s">
        <v>619</v>
      </c>
      <c r="P240" s="7" t="s">
        <v>878</v>
      </c>
      <c r="Q240" s="62">
        <v>90010</v>
      </c>
      <c r="R240" s="6" t="s">
        <v>58</v>
      </c>
      <c r="S240" s="6" t="s">
        <v>881</v>
      </c>
      <c r="T240" s="19"/>
    </row>
    <row r="241" spans="1:20" s="4" customFormat="1" ht="130.5" customHeight="1">
      <c r="A241" s="36" t="s">
        <v>791</v>
      </c>
      <c r="B241" s="7" t="s">
        <v>35</v>
      </c>
      <c r="C241" s="7" t="s">
        <v>882</v>
      </c>
      <c r="D241" s="7"/>
      <c r="E241" s="73" t="s">
        <v>883</v>
      </c>
      <c r="F241" s="46" t="s">
        <v>884</v>
      </c>
      <c r="G241" s="6" t="s">
        <v>58</v>
      </c>
      <c r="H241" s="48">
        <v>45666</v>
      </c>
      <c r="I241" s="48">
        <v>46630</v>
      </c>
      <c r="J241" s="90">
        <v>550000</v>
      </c>
      <c r="K241" s="44" t="s">
        <v>27</v>
      </c>
      <c r="L241" s="6" t="s">
        <v>39</v>
      </c>
      <c r="M241" s="59">
        <v>0.66339999999999999</v>
      </c>
      <c r="N241" s="7" t="s">
        <v>29</v>
      </c>
      <c r="O241" s="7" t="s">
        <v>224</v>
      </c>
      <c r="P241" s="7" t="s">
        <v>882</v>
      </c>
      <c r="Q241" s="62">
        <v>93010</v>
      </c>
      <c r="R241" s="6" t="s">
        <v>58</v>
      </c>
      <c r="S241" s="6" t="s">
        <v>885</v>
      </c>
      <c r="T241" s="19"/>
    </row>
    <row r="242" spans="1:20" s="4" customFormat="1" ht="130.5" customHeight="1">
      <c r="A242" s="36" t="s">
        <v>791</v>
      </c>
      <c r="B242" s="7" t="s">
        <v>35</v>
      </c>
      <c r="C242" s="7" t="s">
        <v>886</v>
      </c>
      <c r="D242" s="7"/>
      <c r="E242" s="73" t="s">
        <v>887</v>
      </c>
      <c r="F242" s="46" t="s">
        <v>888</v>
      </c>
      <c r="G242" s="6" t="s">
        <v>58</v>
      </c>
      <c r="H242" s="48">
        <v>45666</v>
      </c>
      <c r="I242" s="48">
        <v>46741</v>
      </c>
      <c r="J242" s="90">
        <v>600000</v>
      </c>
      <c r="K242" s="44" t="s">
        <v>27</v>
      </c>
      <c r="L242" s="6" t="s">
        <v>39</v>
      </c>
      <c r="M242" s="59">
        <v>0.66339999999999999</v>
      </c>
      <c r="N242" s="7" t="s">
        <v>29</v>
      </c>
      <c r="O242" s="7" t="s">
        <v>619</v>
      </c>
      <c r="P242" s="7" t="s">
        <v>886</v>
      </c>
      <c r="Q242" s="62">
        <v>90020</v>
      </c>
      <c r="R242" s="6" t="s">
        <v>58</v>
      </c>
      <c r="S242" s="6" t="s">
        <v>889</v>
      </c>
      <c r="T242" s="19"/>
    </row>
    <row r="243" spans="1:20" s="4" customFormat="1" ht="130.5" customHeight="1">
      <c r="A243" s="36" t="s">
        <v>791</v>
      </c>
      <c r="B243" s="7" t="s">
        <v>35</v>
      </c>
      <c r="C243" s="7" t="s">
        <v>874</v>
      </c>
      <c r="D243" s="7"/>
      <c r="E243" s="73" t="s">
        <v>890</v>
      </c>
      <c r="F243" s="46" t="s">
        <v>891</v>
      </c>
      <c r="G243" s="6" t="s">
        <v>58</v>
      </c>
      <c r="H243" s="48">
        <v>45666</v>
      </c>
      <c r="I243" s="48">
        <v>46811</v>
      </c>
      <c r="J243" s="90">
        <v>1193119.6599999999</v>
      </c>
      <c r="K243" s="44" t="s">
        <v>27</v>
      </c>
      <c r="L243" s="6" t="s">
        <v>39</v>
      </c>
      <c r="M243" s="59">
        <v>0.66339999999999999</v>
      </c>
      <c r="N243" s="7" t="s">
        <v>29</v>
      </c>
      <c r="O243" s="7" t="s">
        <v>619</v>
      </c>
      <c r="P243" s="7" t="s">
        <v>874</v>
      </c>
      <c r="Q243" s="62">
        <v>90029</v>
      </c>
      <c r="R243" s="6" t="s">
        <v>58</v>
      </c>
      <c r="S243" s="6" t="s">
        <v>892</v>
      </c>
      <c r="T243" s="19"/>
    </row>
    <row r="244" spans="1:20" s="4" customFormat="1" ht="130.5" customHeight="1">
      <c r="A244" s="36" t="s">
        <v>791</v>
      </c>
      <c r="B244" s="7" t="s">
        <v>35</v>
      </c>
      <c r="C244" s="7" t="s">
        <v>893</v>
      </c>
      <c r="D244" s="7"/>
      <c r="E244" s="73" t="s">
        <v>894</v>
      </c>
      <c r="F244" s="46" t="s">
        <v>895</v>
      </c>
      <c r="G244" s="6" t="s">
        <v>121</v>
      </c>
      <c r="H244" s="48">
        <v>45666</v>
      </c>
      <c r="I244" s="48">
        <v>46716</v>
      </c>
      <c r="J244" s="90">
        <v>589800</v>
      </c>
      <c r="K244" s="44" t="s">
        <v>27</v>
      </c>
      <c r="L244" s="6" t="s">
        <v>39</v>
      </c>
      <c r="M244" s="59">
        <v>0.66339999999999999</v>
      </c>
      <c r="N244" s="7" t="s">
        <v>29</v>
      </c>
      <c r="O244" s="7" t="s">
        <v>619</v>
      </c>
      <c r="P244" s="7" t="s">
        <v>893</v>
      </c>
      <c r="Q244" s="62">
        <v>90026</v>
      </c>
      <c r="R244" s="6" t="s">
        <v>121</v>
      </c>
      <c r="S244" s="6" t="s">
        <v>896</v>
      </c>
      <c r="T244" s="19"/>
    </row>
    <row r="245" spans="1:20" s="4" customFormat="1" ht="130.5" customHeight="1">
      <c r="A245" s="36" t="s">
        <v>791</v>
      </c>
      <c r="B245" s="7" t="s">
        <v>35</v>
      </c>
      <c r="C245" s="7" t="s">
        <v>897</v>
      </c>
      <c r="D245" s="7"/>
      <c r="E245" s="73" t="s">
        <v>898</v>
      </c>
      <c r="F245" s="7" t="s">
        <v>899</v>
      </c>
      <c r="G245" s="6" t="s">
        <v>121</v>
      </c>
      <c r="H245" s="48">
        <v>45666</v>
      </c>
      <c r="I245" s="48">
        <v>46629</v>
      </c>
      <c r="J245" s="90">
        <v>500000</v>
      </c>
      <c r="K245" s="44" t="s">
        <v>27</v>
      </c>
      <c r="L245" s="6" t="s">
        <v>39</v>
      </c>
      <c r="M245" s="59">
        <v>0.66339999999999999</v>
      </c>
      <c r="N245" s="7" t="s">
        <v>29</v>
      </c>
      <c r="O245" s="7" t="s">
        <v>619</v>
      </c>
      <c r="P245" s="7" t="s">
        <v>897</v>
      </c>
      <c r="Q245" s="62">
        <v>90022</v>
      </c>
      <c r="R245" s="6" t="s">
        <v>121</v>
      </c>
      <c r="S245" s="6" t="s">
        <v>900</v>
      </c>
      <c r="T245" s="19"/>
    </row>
    <row r="246" spans="1:20" s="4" customFormat="1" ht="130.5" customHeight="1">
      <c r="A246" s="36" t="s">
        <v>791</v>
      </c>
      <c r="B246" s="7" t="s">
        <v>35</v>
      </c>
      <c r="C246" s="7" t="s">
        <v>901</v>
      </c>
      <c r="D246" s="7"/>
      <c r="E246" s="73" t="s">
        <v>902</v>
      </c>
      <c r="F246" s="46" t="s">
        <v>903</v>
      </c>
      <c r="G246" s="6" t="s">
        <v>121</v>
      </c>
      <c r="H246" s="48">
        <v>45666</v>
      </c>
      <c r="I246" s="48">
        <v>46446</v>
      </c>
      <c r="J246" s="90">
        <v>360000</v>
      </c>
      <c r="K246" s="44" t="s">
        <v>27</v>
      </c>
      <c r="L246" s="6" t="s">
        <v>39</v>
      </c>
      <c r="M246" s="59">
        <v>0.66339999999999999</v>
      </c>
      <c r="N246" s="7" t="s">
        <v>29</v>
      </c>
      <c r="O246" s="7" t="s">
        <v>619</v>
      </c>
      <c r="P246" s="7" t="s">
        <v>901</v>
      </c>
      <c r="Q246" s="62">
        <v>90020</v>
      </c>
      <c r="R246" s="6" t="s">
        <v>121</v>
      </c>
      <c r="S246" s="6" t="s">
        <v>904</v>
      </c>
      <c r="T246" s="19"/>
    </row>
    <row r="247" spans="1:20" s="4" customFormat="1" ht="130.5" customHeight="1">
      <c r="A247" s="36" t="s">
        <v>791</v>
      </c>
      <c r="B247" s="7" t="s">
        <v>35</v>
      </c>
      <c r="C247" s="7" t="s">
        <v>905</v>
      </c>
      <c r="D247" s="7"/>
      <c r="E247" s="73" t="s">
        <v>906</v>
      </c>
      <c r="F247" s="7" t="s">
        <v>907</v>
      </c>
      <c r="G247" s="6" t="s">
        <v>121</v>
      </c>
      <c r="H247" s="48">
        <v>45666</v>
      </c>
      <c r="I247" s="48">
        <v>46538</v>
      </c>
      <c r="J247" s="90">
        <v>749814.15</v>
      </c>
      <c r="K247" s="44" t="s">
        <v>27</v>
      </c>
      <c r="L247" s="6" t="s">
        <v>39</v>
      </c>
      <c r="M247" s="59">
        <v>0.66339999999999999</v>
      </c>
      <c r="N247" s="7" t="s">
        <v>29</v>
      </c>
      <c r="O247" s="7" t="s">
        <v>619</v>
      </c>
      <c r="P247" s="7" t="s">
        <v>905</v>
      </c>
      <c r="Q247" s="62">
        <v>90016</v>
      </c>
      <c r="R247" s="6" t="s">
        <v>121</v>
      </c>
      <c r="S247" s="6" t="s">
        <v>908</v>
      </c>
      <c r="T247" s="19"/>
    </row>
    <row r="248" spans="1:20" s="4" customFormat="1" ht="130.5" customHeight="1">
      <c r="A248" s="36" t="s">
        <v>791</v>
      </c>
      <c r="B248" s="7" t="s">
        <v>35</v>
      </c>
      <c r="C248" s="7" t="s">
        <v>2106</v>
      </c>
      <c r="D248" s="7"/>
      <c r="E248" s="73" t="s">
        <v>909</v>
      </c>
      <c r="F248" s="7" t="s">
        <v>910</v>
      </c>
      <c r="G248" s="6" t="s">
        <v>121</v>
      </c>
      <c r="H248" s="48">
        <v>45666</v>
      </c>
      <c r="I248" s="48">
        <v>46751</v>
      </c>
      <c r="J248" s="90">
        <v>690000</v>
      </c>
      <c r="K248" s="44" t="s">
        <v>27</v>
      </c>
      <c r="L248" s="6" t="s">
        <v>39</v>
      </c>
      <c r="M248" s="59">
        <v>0.66339999999999999</v>
      </c>
      <c r="N248" s="7" t="s">
        <v>29</v>
      </c>
      <c r="O248" s="7" t="s">
        <v>619</v>
      </c>
      <c r="P248" s="7" t="s">
        <v>2106</v>
      </c>
      <c r="Q248" s="62">
        <v>90010</v>
      </c>
      <c r="R248" s="6" t="s">
        <v>121</v>
      </c>
      <c r="S248" s="6" t="s">
        <v>911</v>
      </c>
      <c r="T248" s="19"/>
    </row>
    <row r="249" spans="1:20" s="4" customFormat="1" ht="130.5" customHeight="1">
      <c r="A249" s="36" t="s">
        <v>791</v>
      </c>
      <c r="B249" s="7" t="s">
        <v>35</v>
      </c>
      <c r="C249" s="7" t="s">
        <v>870</v>
      </c>
      <c r="D249" s="7"/>
      <c r="E249" s="73" t="s">
        <v>912</v>
      </c>
      <c r="F249" s="46" t="s">
        <v>913</v>
      </c>
      <c r="G249" s="6" t="s">
        <v>73</v>
      </c>
      <c r="H249" s="48">
        <v>45666</v>
      </c>
      <c r="I249" s="48">
        <v>46690</v>
      </c>
      <c r="J249" s="90">
        <v>697317.6</v>
      </c>
      <c r="K249" s="44" t="s">
        <v>27</v>
      </c>
      <c r="L249" s="6" t="s">
        <v>39</v>
      </c>
      <c r="M249" s="59">
        <v>0.66339999999999999</v>
      </c>
      <c r="N249" s="7" t="s">
        <v>29</v>
      </c>
      <c r="O249" s="7" t="s">
        <v>619</v>
      </c>
      <c r="P249" s="7" t="s">
        <v>870</v>
      </c>
      <c r="Q249" s="62">
        <v>90024</v>
      </c>
      <c r="R249" s="6" t="s">
        <v>73</v>
      </c>
      <c r="S249" s="6" t="s">
        <v>914</v>
      </c>
      <c r="T249" s="19"/>
    </row>
    <row r="250" spans="1:20" s="4" customFormat="1" ht="130.5" customHeight="1">
      <c r="A250" s="36" t="s">
        <v>791</v>
      </c>
      <c r="B250" s="7" t="s">
        <v>35</v>
      </c>
      <c r="C250" s="7" t="s">
        <v>915</v>
      </c>
      <c r="D250" s="7"/>
      <c r="E250" s="73" t="s">
        <v>916</v>
      </c>
      <c r="F250" s="46" t="s">
        <v>917</v>
      </c>
      <c r="G250" s="6" t="s">
        <v>73</v>
      </c>
      <c r="H250" s="48">
        <v>45666</v>
      </c>
      <c r="I250" s="48">
        <v>46645</v>
      </c>
      <c r="J250" s="90">
        <v>694594.64</v>
      </c>
      <c r="K250" s="44" t="s">
        <v>27</v>
      </c>
      <c r="L250" s="6" t="s">
        <v>39</v>
      </c>
      <c r="M250" s="59">
        <v>0.66339999999999999</v>
      </c>
      <c r="N250" s="7" t="s">
        <v>29</v>
      </c>
      <c r="O250" s="7" t="s">
        <v>224</v>
      </c>
      <c r="P250" s="7" t="s">
        <v>915</v>
      </c>
      <c r="Q250" s="62">
        <v>93010</v>
      </c>
      <c r="R250" s="6" t="s">
        <v>73</v>
      </c>
      <c r="S250" s="6" t="s">
        <v>918</v>
      </c>
      <c r="T250" s="19"/>
    </row>
    <row r="251" spans="1:20" s="4" customFormat="1" ht="130.5" customHeight="1">
      <c r="A251" s="36" t="s">
        <v>791</v>
      </c>
      <c r="B251" s="7" t="s">
        <v>35</v>
      </c>
      <c r="C251" s="7" t="s">
        <v>866</v>
      </c>
      <c r="D251" s="7"/>
      <c r="E251" s="73" t="s">
        <v>919</v>
      </c>
      <c r="F251" s="46" t="s">
        <v>920</v>
      </c>
      <c r="G251" s="6" t="s">
        <v>73</v>
      </c>
      <c r="H251" s="48">
        <v>45666</v>
      </c>
      <c r="I251" s="48">
        <v>46609</v>
      </c>
      <c r="J251" s="90">
        <v>220000</v>
      </c>
      <c r="K251" s="44" t="s">
        <v>27</v>
      </c>
      <c r="L251" s="6" t="s">
        <v>39</v>
      </c>
      <c r="M251" s="59">
        <v>0.66339999999999999</v>
      </c>
      <c r="N251" s="7" t="s">
        <v>29</v>
      </c>
      <c r="O251" s="7" t="s">
        <v>619</v>
      </c>
      <c r="P251" s="7" t="s">
        <v>866</v>
      </c>
      <c r="Q251" s="62">
        <v>90027</v>
      </c>
      <c r="R251" s="6" t="s">
        <v>73</v>
      </c>
      <c r="S251" s="6" t="s">
        <v>921</v>
      </c>
      <c r="T251" s="19"/>
    </row>
    <row r="252" spans="1:20" s="4" customFormat="1" ht="130.5" customHeight="1">
      <c r="A252" s="36" t="s">
        <v>791</v>
      </c>
      <c r="B252" s="7" t="s">
        <v>35</v>
      </c>
      <c r="C252" s="7" t="s">
        <v>922</v>
      </c>
      <c r="D252" s="7"/>
      <c r="E252" s="73" t="s">
        <v>923</v>
      </c>
      <c r="F252" s="7" t="s">
        <v>924</v>
      </c>
      <c r="G252" s="6" t="s">
        <v>73</v>
      </c>
      <c r="H252" s="48">
        <v>45666</v>
      </c>
      <c r="I252" s="48">
        <v>46553</v>
      </c>
      <c r="J252" s="90">
        <v>500000</v>
      </c>
      <c r="K252" s="44" t="s">
        <v>27</v>
      </c>
      <c r="L252" s="6" t="s">
        <v>39</v>
      </c>
      <c r="M252" s="59">
        <v>0.66339999999999999</v>
      </c>
      <c r="N252" s="7" t="s">
        <v>29</v>
      </c>
      <c r="O252" s="7" t="s">
        <v>619</v>
      </c>
      <c r="P252" s="7" t="s">
        <v>922</v>
      </c>
      <c r="Q252" s="62">
        <v>90020</v>
      </c>
      <c r="R252" s="6" t="s">
        <v>73</v>
      </c>
      <c r="S252" s="6" t="s">
        <v>925</v>
      </c>
      <c r="T252" s="19"/>
    </row>
    <row r="253" spans="1:20" s="4" customFormat="1" ht="130.5" customHeight="1">
      <c r="A253" s="36" t="s">
        <v>791</v>
      </c>
      <c r="B253" s="7" t="s">
        <v>35</v>
      </c>
      <c r="C253" s="7" t="s">
        <v>926</v>
      </c>
      <c r="D253" s="7"/>
      <c r="E253" s="73" t="s">
        <v>927</v>
      </c>
      <c r="F253" s="7" t="s">
        <v>928</v>
      </c>
      <c r="G253" s="6" t="s">
        <v>40</v>
      </c>
      <c r="H253" s="48">
        <v>45666</v>
      </c>
      <c r="I253" s="48">
        <v>46691</v>
      </c>
      <c r="J253" s="90">
        <v>425000</v>
      </c>
      <c r="K253" s="44" t="s">
        <v>27</v>
      </c>
      <c r="L253" s="6" t="s">
        <v>39</v>
      </c>
      <c r="M253" s="59">
        <v>0.66339999999999999</v>
      </c>
      <c r="N253" s="7" t="s">
        <v>29</v>
      </c>
      <c r="O253" s="7" t="s">
        <v>619</v>
      </c>
      <c r="P253" s="7" t="s">
        <v>926</v>
      </c>
      <c r="Q253" s="62">
        <v>90020</v>
      </c>
      <c r="R253" s="6" t="s">
        <v>40</v>
      </c>
      <c r="S253" s="6" t="s">
        <v>929</v>
      </c>
      <c r="T253" s="19"/>
    </row>
    <row r="254" spans="1:20" s="4" customFormat="1" ht="130.5" customHeight="1">
      <c r="A254" s="36" t="s">
        <v>791</v>
      </c>
      <c r="B254" s="7" t="s">
        <v>35</v>
      </c>
      <c r="C254" s="7" t="s">
        <v>798</v>
      </c>
      <c r="D254" s="7"/>
      <c r="E254" s="73" t="s">
        <v>930</v>
      </c>
      <c r="F254" s="46" t="s">
        <v>931</v>
      </c>
      <c r="G254" s="6" t="s">
        <v>40</v>
      </c>
      <c r="H254" s="48">
        <v>45666</v>
      </c>
      <c r="I254" s="48">
        <v>46645</v>
      </c>
      <c r="J254" s="90">
        <v>150000</v>
      </c>
      <c r="K254" s="44" t="s">
        <v>27</v>
      </c>
      <c r="L254" s="6" t="s">
        <v>39</v>
      </c>
      <c r="M254" s="59">
        <v>0.66339999999999999</v>
      </c>
      <c r="N254" s="7" t="s">
        <v>29</v>
      </c>
      <c r="O254" s="7" t="s">
        <v>619</v>
      </c>
      <c r="P254" s="7" t="s">
        <v>798</v>
      </c>
      <c r="Q254" s="62">
        <v>90013</v>
      </c>
      <c r="R254" s="6" t="s">
        <v>40</v>
      </c>
      <c r="S254" s="6" t="s">
        <v>932</v>
      </c>
      <c r="T254" s="19"/>
    </row>
    <row r="255" spans="1:20" s="4" customFormat="1" ht="130.5" customHeight="1">
      <c r="A255" s="36" t="s">
        <v>791</v>
      </c>
      <c r="B255" s="7" t="s">
        <v>35</v>
      </c>
      <c r="C255" s="7" t="s">
        <v>933</v>
      </c>
      <c r="D255" s="7"/>
      <c r="E255" s="73" t="s">
        <v>934</v>
      </c>
      <c r="F255" s="46" t="s">
        <v>935</v>
      </c>
      <c r="G255" s="6" t="s">
        <v>40</v>
      </c>
      <c r="H255" s="48">
        <v>45666</v>
      </c>
      <c r="I255" s="48">
        <v>46630</v>
      </c>
      <c r="J255" s="90">
        <v>400000</v>
      </c>
      <c r="K255" s="44" t="s">
        <v>27</v>
      </c>
      <c r="L255" s="6" t="s">
        <v>39</v>
      </c>
      <c r="M255" s="59">
        <v>0.66339999999999999</v>
      </c>
      <c r="N255" s="7" t="s">
        <v>29</v>
      </c>
      <c r="O255" s="7" t="s">
        <v>619</v>
      </c>
      <c r="P255" s="7" t="s">
        <v>933</v>
      </c>
      <c r="Q255" s="62">
        <v>90028</v>
      </c>
      <c r="R255" s="6" t="s">
        <v>40</v>
      </c>
      <c r="S255" s="6" t="s">
        <v>936</v>
      </c>
      <c r="T255" s="19"/>
    </row>
    <row r="256" spans="1:20" s="4" customFormat="1" ht="130.5" customHeight="1">
      <c r="A256" s="36" t="s">
        <v>791</v>
      </c>
      <c r="B256" s="7" t="s">
        <v>35</v>
      </c>
      <c r="C256" s="7" t="s">
        <v>937</v>
      </c>
      <c r="D256" s="7"/>
      <c r="E256" s="73" t="s">
        <v>938</v>
      </c>
      <c r="F256" s="46" t="s">
        <v>939</v>
      </c>
      <c r="G256" s="6" t="s">
        <v>40</v>
      </c>
      <c r="H256" s="48">
        <v>45666</v>
      </c>
      <c r="I256" s="48">
        <v>46660</v>
      </c>
      <c r="J256" s="90">
        <v>406000</v>
      </c>
      <c r="K256" s="44" t="s">
        <v>27</v>
      </c>
      <c r="L256" s="6" t="s">
        <v>39</v>
      </c>
      <c r="M256" s="59">
        <v>0.66339999999999999</v>
      </c>
      <c r="N256" s="7" t="s">
        <v>29</v>
      </c>
      <c r="O256" s="7" t="s">
        <v>619</v>
      </c>
      <c r="P256" s="7" t="s">
        <v>937</v>
      </c>
      <c r="Q256" s="62">
        <v>90020</v>
      </c>
      <c r="R256" s="6" t="s">
        <v>40</v>
      </c>
      <c r="S256" s="6" t="s">
        <v>940</v>
      </c>
      <c r="T256" s="19"/>
    </row>
    <row r="257" spans="1:20" s="4" customFormat="1" ht="130.5" customHeight="1">
      <c r="A257" s="36" t="s">
        <v>791</v>
      </c>
      <c r="B257" s="7" t="s">
        <v>35</v>
      </c>
      <c r="C257" s="7" t="s">
        <v>933</v>
      </c>
      <c r="D257" s="7"/>
      <c r="E257" s="73" t="s">
        <v>941</v>
      </c>
      <c r="F257" s="46" t="s">
        <v>942</v>
      </c>
      <c r="G257" s="6" t="s">
        <v>40</v>
      </c>
      <c r="H257" s="48">
        <v>45666</v>
      </c>
      <c r="I257" s="48">
        <v>46630</v>
      </c>
      <c r="J257" s="90">
        <v>250000</v>
      </c>
      <c r="K257" s="44" t="s">
        <v>27</v>
      </c>
      <c r="L257" s="6" t="s">
        <v>39</v>
      </c>
      <c r="M257" s="59">
        <v>0.66339999999999999</v>
      </c>
      <c r="N257" s="7" t="s">
        <v>29</v>
      </c>
      <c r="O257" s="7" t="s">
        <v>619</v>
      </c>
      <c r="P257" s="7" t="s">
        <v>933</v>
      </c>
      <c r="Q257" s="62">
        <v>90028</v>
      </c>
      <c r="R257" s="6" t="s">
        <v>40</v>
      </c>
      <c r="S257" s="6" t="s">
        <v>943</v>
      </c>
      <c r="T257" s="19"/>
    </row>
    <row r="258" spans="1:20" s="4" customFormat="1" ht="130.5" customHeight="1">
      <c r="A258" s="36" t="s">
        <v>791</v>
      </c>
      <c r="B258" s="7" t="s">
        <v>35</v>
      </c>
      <c r="C258" s="7" t="s">
        <v>808</v>
      </c>
      <c r="D258" s="7"/>
      <c r="E258" s="73" t="s">
        <v>944</v>
      </c>
      <c r="F258" s="7" t="s">
        <v>945</v>
      </c>
      <c r="G258" s="6" t="s">
        <v>40</v>
      </c>
      <c r="H258" s="48">
        <v>45666</v>
      </c>
      <c r="I258" s="48">
        <v>46691</v>
      </c>
      <c r="J258" s="90">
        <v>510000</v>
      </c>
      <c r="K258" s="44" t="s">
        <v>27</v>
      </c>
      <c r="L258" s="6" t="s">
        <v>39</v>
      </c>
      <c r="M258" s="59">
        <v>0.66339999999999999</v>
      </c>
      <c r="N258" s="7" t="s">
        <v>29</v>
      </c>
      <c r="O258" s="7" t="s">
        <v>619</v>
      </c>
      <c r="P258" s="7" t="s">
        <v>808</v>
      </c>
      <c r="Q258" s="62">
        <v>90020</v>
      </c>
      <c r="R258" s="6" t="s">
        <v>40</v>
      </c>
      <c r="S258" s="6" t="s">
        <v>946</v>
      </c>
      <c r="T258" s="19"/>
    </row>
    <row r="259" spans="1:20" s="4" customFormat="1" ht="130.5" customHeight="1">
      <c r="A259" s="36" t="s">
        <v>791</v>
      </c>
      <c r="B259" s="7" t="s">
        <v>35</v>
      </c>
      <c r="C259" s="7" t="s">
        <v>862</v>
      </c>
      <c r="D259" s="7"/>
      <c r="E259" s="73" t="s">
        <v>947</v>
      </c>
      <c r="F259" s="7" t="s">
        <v>948</v>
      </c>
      <c r="G259" s="6" t="s">
        <v>40</v>
      </c>
      <c r="H259" s="48">
        <v>45666</v>
      </c>
      <c r="I259" s="48">
        <v>46548</v>
      </c>
      <c r="J259" s="90">
        <v>375000</v>
      </c>
      <c r="K259" s="44" t="s">
        <v>27</v>
      </c>
      <c r="L259" s="6" t="s">
        <v>39</v>
      </c>
      <c r="M259" s="59">
        <v>0.66339999999999999</v>
      </c>
      <c r="N259" s="7" t="s">
        <v>29</v>
      </c>
      <c r="O259" s="7" t="s">
        <v>619</v>
      </c>
      <c r="P259" s="7" t="s">
        <v>862</v>
      </c>
      <c r="Q259" s="62">
        <v>90054</v>
      </c>
      <c r="R259" s="6" t="s">
        <v>40</v>
      </c>
      <c r="S259" s="6" t="s">
        <v>949</v>
      </c>
      <c r="T259" s="19"/>
    </row>
    <row r="260" spans="1:20" s="4" customFormat="1" ht="130.5" customHeight="1">
      <c r="A260" s="36" t="s">
        <v>791</v>
      </c>
      <c r="B260" s="7" t="s">
        <v>35</v>
      </c>
      <c r="C260" s="7" t="s">
        <v>792</v>
      </c>
      <c r="D260" s="7"/>
      <c r="E260" s="73" t="s">
        <v>950</v>
      </c>
      <c r="F260" s="47" t="s">
        <v>951</v>
      </c>
      <c r="G260" s="6" t="s">
        <v>89</v>
      </c>
      <c r="H260" s="48">
        <v>45666</v>
      </c>
      <c r="I260" s="48">
        <v>47524</v>
      </c>
      <c r="J260" s="90">
        <v>293200</v>
      </c>
      <c r="K260" s="44" t="s">
        <v>27</v>
      </c>
      <c r="L260" s="6" t="s">
        <v>39</v>
      </c>
      <c r="M260" s="59">
        <v>0.66339999999999999</v>
      </c>
      <c r="N260" s="7" t="s">
        <v>29</v>
      </c>
      <c r="O260" s="7" t="s">
        <v>619</v>
      </c>
      <c r="P260" s="7" t="s">
        <v>844</v>
      </c>
      <c r="Q260" s="62" t="s">
        <v>845</v>
      </c>
      <c r="R260" s="6" t="s">
        <v>89</v>
      </c>
      <c r="S260" s="6" t="s">
        <v>952</v>
      </c>
      <c r="T260" s="19"/>
    </row>
    <row r="261" spans="1:20" s="4" customFormat="1" ht="130.5" customHeight="1">
      <c r="A261" s="36" t="s">
        <v>791</v>
      </c>
      <c r="B261" s="7" t="s">
        <v>35</v>
      </c>
      <c r="C261" s="7" t="s">
        <v>792</v>
      </c>
      <c r="D261" s="7"/>
      <c r="E261" s="73" t="s">
        <v>953</v>
      </c>
      <c r="F261" s="45" t="s">
        <v>954</v>
      </c>
      <c r="G261" s="6" t="s">
        <v>955</v>
      </c>
      <c r="H261" s="48">
        <v>45666</v>
      </c>
      <c r="I261" s="48">
        <v>46548</v>
      </c>
      <c r="J261" s="90">
        <v>220000</v>
      </c>
      <c r="K261" s="44" t="s">
        <v>27</v>
      </c>
      <c r="L261" s="6" t="s">
        <v>39</v>
      </c>
      <c r="M261" s="59">
        <v>0.66339999999999999</v>
      </c>
      <c r="N261" s="7" t="s">
        <v>29</v>
      </c>
      <c r="O261" s="7" t="s">
        <v>956</v>
      </c>
      <c r="P261" s="7" t="s">
        <v>957</v>
      </c>
      <c r="Q261" s="62" t="s">
        <v>958</v>
      </c>
      <c r="R261" s="6" t="s">
        <v>955</v>
      </c>
      <c r="S261" s="6" t="s">
        <v>959</v>
      </c>
      <c r="T261" s="19"/>
    </row>
    <row r="262" spans="1:20" s="4" customFormat="1" ht="130.5" customHeight="1">
      <c r="A262" s="36" t="s">
        <v>791</v>
      </c>
      <c r="B262" s="7" t="s">
        <v>35</v>
      </c>
      <c r="C262" s="7" t="s">
        <v>792</v>
      </c>
      <c r="D262" s="7"/>
      <c r="E262" s="73" t="s">
        <v>960</v>
      </c>
      <c r="F262" s="47" t="s">
        <v>961</v>
      </c>
      <c r="G262" s="6" t="s">
        <v>93</v>
      </c>
      <c r="H262" s="48">
        <v>45666</v>
      </c>
      <c r="I262" s="48">
        <v>47603</v>
      </c>
      <c r="J262" s="90">
        <v>831220</v>
      </c>
      <c r="K262" s="44" t="s">
        <v>27</v>
      </c>
      <c r="L262" s="6" t="s">
        <v>39</v>
      </c>
      <c r="M262" s="59">
        <v>0.66339999999999999</v>
      </c>
      <c r="N262" s="7" t="s">
        <v>29</v>
      </c>
      <c r="O262" s="7" t="s">
        <v>619</v>
      </c>
      <c r="P262" s="7" t="s">
        <v>844</v>
      </c>
      <c r="Q262" s="62" t="s">
        <v>845</v>
      </c>
      <c r="R262" s="6" t="s">
        <v>93</v>
      </c>
      <c r="S262" s="6" t="s">
        <v>952</v>
      </c>
      <c r="T262" s="19"/>
    </row>
    <row r="263" spans="1:20" s="4" customFormat="1" ht="130.5" customHeight="1">
      <c r="A263" s="36" t="s">
        <v>962</v>
      </c>
      <c r="B263" s="7" t="s">
        <v>236</v>
      </c>
      <c r="C263" s="7" t="s">
        <v>963</v>
      </c>
      <c r="D263" s="7"/>
      <c r="E263" s="73" t="s">
        <v>964</v>
      </c>
      <c r="F263" s="7" t="s">
        <v>965</v>
      </c>
      <c r="G263" s="8" t="s">
        <v>966</v>
      </c>
      <c r="H263" s="48">
        <v>45849</v>
      </c>
      <c r="I263" s="48">
        <v>46356</v>
      </c>
      <c r="J263" s="14">
        <v>1025802</v>
      </c>
      <c r="K263" s="44" t="s">
        <v>27</v>
      </c>
      <c r="L263" s="12" t="s">
        <v>240</v>
      </c>
      <c r="M263" s="59">
        <v>0.66339999999999999</v>
      </c>
      <c r="N263" s="7" t="s">
        <v>29</v>
      </c>
      <c r="O263" s="7" t="s">
        <v>967</v>
      </c>
      <c r="P263" s="7" t="s">
        <v>963</v>
      </c>
      <c r="Q263" s="62" t="s">
        <v>968</v>
      </c>
      <c r="R263" s="6" t="s">
        <v>367</v>
      </c>
      <c r="S263" s="6"/>
      <c r="T263" s="19"/>
    </row>
    <row r="264" spans="1:20" s="4" customFormat="1" ht="130.5" customHeight="1">
      <c r="A264" s="36" t="s">
        <v>962</v>
      </c>
      <c r="B264" s="7" t="s">
        <v>104</v>
      </c>
      <c r="C264" s="7" t="s">
        <v>972</v>
      </c>
      <c r="D264" s="7"/>
      <c r="E264" s="73" t="s">
        <v>969</v>
      </c>
      <c r="F264" s="7" t="s">
        <v>970</v>
      </c>
      <c r="G264" s="8" t="s">
        <v>971</v>
      </c>
      <c r="H264" s="48">
        <v>45849</v>
      </c>
      <c r="I264" s="48">
        <v>46387</v>
      </c>
      <c r="J264" s="14">
        <v>950000</v>
      </c>
      <c r="K264" s="44" t="s">
        <v>27</v>
      </c>
      <c r="L264" s="6" t="s">
        <v>109</v>
      </c>
      <c r="M264" s="59">
        <v>0.66339999999999999</v>
      </c>
      <c r="N264" s="7" t="s">
        <v>29</v>
      </c>
      <c r="O264" s="7" t="s">
        <v>967</v>
      </c>
      <c r="P264" s="7" t="s">
        <v>972</v>
      </c>
      <c r="Q264" s="62">
        <v>98029</v>
      </c>
      <c r="R264" s="6" t="s">
        <v>110</v>
      </c>
      <c r="S264" s="6"/>
      <c r="T264" s="19"/>
    </row>
    <row r="265" spans="1:20" s="4" customFormat="1" ht="130.5" customHeight="1">
      <c r="A265" s="36" t="s">
        <v>962</v>
      </c>
      <c r="B265" s="7" t="s">
        <v>35</v>
      </c>
      <c r="C265" s="7" t="s">
        <v>973</v>
      </c>
      <c r="D265" s="7"/>
      <c r="E265" s="73" t="s">
        <v>974</v>
      </c>
      <c r="F265" s="7" t="s">
        <v>975</v>
      </c>
      <c r="G265" s="8" t="s">
        <v>976</v>
      </c>
      <c r="H265" s="48">
        <v>45849</v>
      </c>
      <c r="I265" s="48">
        <v>46754</v>
      </c>
      <c r="J265" s="14">
        <v>1390970.53</v>
      </c>
      <c r="K265" s="44" t="s">
        <v>27</v>
      </c>
      <c r="L265" s="6" t="s">
        <v>223</v>
      </c>
      <c r="M265" s="59">
        <v>0.66339999999999999</v>
      </c>
      <c r="N265" s="7" t="s">
        <v>29</v>
      </c>
      <c r="O265" s="7" t="s">
        <v>967</v>
      </c>
      <c r="P265" s="7" t="s">
        <v>977</v>
      </c>
      <c r="Q265" s="62">
        <v>98029</v>
      </c>
      <c r="R265" s="6" t="s">
        <v>702</v>
      </c>
      <c r="S265" s="6"/>
      <c r="T265" s="19"/>
    </row>
    <row r="266" spans="1:20" s="4" customFormat="1" ht="130.5" customHeight="1">
      <c r="A266" s="36" t="s">
        <v>962</v>
      </c>
      <c r="B266" s="7" t="s">
        <v>35</v>
      </c>
      <c r="C266" s="7" t="s">
        <v>972</v>
      </c>
      <c r="D266" s="7"/>
      <c r="E266" s="73" t="s">
        <v>978</v>
      </c>
      <c r="F266" s="7" t="s">
        <v>979</v>
      </c>
      <c r="G266" s="8" t="s">
        <v>980</v>
      </c>
      <c r="H266" s="48">
        <v>45849</v>
      </c>
      <c r="I266" s="48">
        <v>46632</v>
      </c>
      <c r="J266" s="14">
        <v>750000</v>
      </c>
      <c r="K266" s="44" t="s">
        <v>27</v>
      </c>
      <c r="L266" s="6" t="s">
        <v>223</v>
      </c>
      <c r="M266" s="59">
        <v>0.66339999999999999</v>
      </c>
      <c r="N266" s="7" t="s">
        <v>29</v>
      </c>
      <c r="O266" s="7" t="s">
        <v>967</v>
      </c>
      <c r="P266" s="7" t="s">
        <v>972</v>
      </c>
      <c r="Q266" s="62">
        <v>98029</v>
      </c>
      <c r="R266" s="6" t="s">
        <v>563</v>
      </c>
      <c r="S266" s="6"/>
      <c r="T266" s="19"/>
    </row>
    <row r="267" spans="1:20" s="4" customFormat="1" ht="130.5" customHeight="1">
      <c r="A267" s="36" t="s">
        <v>962</v>
      </c>
      <c r="B267" s="7" t="s">
        <v>35</v>
      </c>
      <c r="C267" s="7" t="s">
        <v>981</v>
      </c>
      <c r="D267" s="7"/>
      <c r="E267" s="73" t="s">
        <v>982</v>
      </c>
      <c r="F267" s="7" t="s">
        <v>983</v>
      </c>
      <c r="G267" s="8" t="s">
        <v>984</v>
      </c>
      <c r="H267" s="48">
        <v>45849</v>
      </c>
      <c r="I267" s="48">
        <v>46598</v>
      </c>
      <c r="J267" s="14">
        <v>3500000</v>
      </c>
      <c r="K267" s="44" t="s">
        <v>27</v>
      </c>
      <c r="L267" s="6" t="s">
        <v>223</v>
      </c>
      <c r="M267" s="59">
        <v>0.66339999999999999</v>
      </c>
      <c r="N267" s="7" t="s">
        <v>29</v>
      </c>
      <c r="O267" s="7" t="s">
        <v>967</v>
      </c>
      <c r="P267" s="7" t="s">
        <v>2148</v>
      </c>
      <c r="Q267" s="62">
        <v>98025</v>
      </c>
      <c r="R267" s="6" t="s">
        <v>40</v>
      </c>
      <c r="S267" s="6"/>
      <c r="T267" s="19"/>
    </row>
    <row r="268" spans="1:20" s="4" customFormat="1" ht="130.5" customHeight="1">
      <c r="A268" s="36" t="s">
        <v>962</v>
      </c>
      <c r="B268" s="7" t="s">
        <v>35</v>
      </c>
      <c r="C268" s="7" t="s">
        <v>985</v>
      </c>
      <c r="D268" s="7"/>
      <c r="E268" s="73" t="s">
        <v>986</v>
      </c>
      <c r="F268" s="7" t="s">
        <v>987</v>
      </c>
      <c r="G268" s="8" t="s">
        <v>988</v>
      </c>
      <c r="H268" s="48">
        <v>45849</v>
      </c>
      <c r="I268" s="48">
        <v>46631</v>
      </c>
      <c r="J268" s="14">
        <v>2600000</v>
      </c>
      <c r="K268" s="44" t="s">
        <v>27</v>
      </c>
      <c r="L268" s="6" t="s">
        <v>223</v>
      </c>
      <c r="M268" s="59">
        <v>0.66339999999999999</v>
      </c>
      <c r="N268" s="7" t="s">
        <v>29</v>
      </c>
      <c r="O268" s="7" t="s">
        <v>967</v>
      </c>
      <c r="P268" s="7" t="s">
        <v>985</v>
      </c>
      <c r="Q268" s="62">
        <v>98043</v>
      </c>
      <c r="R268" s="6" t="s">
        <v>40</v>
      </c>
      <c r="S268" s="6"/>
      <c r="T268" s="19"/>
    </row>
    <row r="269" spans="1:20" s="4" customFormat="1" ht="130.5" customHeight="1">
      <c r="A269" s="36" t="s">
        <v>962</v>
      </c>
      <c r="B269" s="7" t="s">
        <v>35</v>
      </c>
      <c r="C269" s="7" t="s">
        <v>989</v>
      </c>
      <c r="D269" s="7"/>
      <c r="E269" s="73" t="s">
        <v>990</v>
      </c>
      <c r="F269" s="7" t="s">
        <v>991</v>
      </c>
      <c r="G269" s="8" t="s">
        <v>992</v>
      </c>
      <c r="H269" s="48">
        <v>45849</v>
      </c>
      <c r="I269" s="48">
        <v>46327</v>
      </c>
      <c r="J269" s="14">
        <v>502000</v>
      </c>
      <c r="K269" s="44" t="s">
        <v>27</v>
      </c>
      <c r="L269" s="6" t="s">
        <v>223</v>
      </c>
      <c r="M269" s="59">
        <v>0.66339999999999999</v>
      </c>
      <c r="N269" s="7" t="s">
        <v>29</v>
      </c>
      <c r="O269" s="7" t="s">
        <v>967</v>
      </c>
      <c r="P269" s="7" t="s">
        <v>989</v>
      </c>
      <c r="Q269" s="62">
        <v>98040</v>
      </c>
      <c r="R269" s="6" t="s">
        <v>40</v>
      </c>
      <c r="S269" s="6"/>
      <c r="T269" s="19"/>
    </row>
    <row r="270" spans="1:20" s="4" customFormat="1" ht="130.5" customHeight="1">
      <c r="A270" s="36" t="s">
        <v>962</v>
      </c>
      <c r="B270" s="7" t="s">
        <v>35</v>
      </c>
      <c r="C270" s="7" t="s">
        <v>989</v>
      </c>
      <c r="D270" s="7"/>
      <c r="E270" s="73" t="s">
        <v>993</v>
      </c>
      <c r="F270" s="7" t="s">
        <v>994</v>
      </c>
      <c r="G270" s="8" t="s">
        <v>995</v>
      </c>
      <c r="H270" s="48">
        <v>45849</v>
      </c>
      <c r="I270" s="48">
        <v>46446</v>
      </c>
      <c r="J270" s="14">
        <v>2000000</v>
      </c>
      <c r="K270" s="44" t="s">
        <v>27</v>
      </c>
      <c r="L270" s="6" t="s">
        <v>223</v>
      </c>
      <c r="M270" s="59">
        <v>0.66339999999999999</v>
      </c>
      <c r="N270" s="7" t="s">
        <v>29</v>
      </c>
      <c r="O270" s="7" t="s">
        <v>967</v>
      </c>
      <c r="P270" s="7" t="s">
        <v>989</v>
      </c>
      <c r="Q270" s="62">
        <v>98040</v>
      </c>
      <c r="R270" s="6" t="s">
        <v>121</v>
      </c>
      <c r="S270" s="6"/>
      <c r="T270" s="19"/>
    </row>
    <row r="271" spans="1:20" s="4" customFormat="1" ht="130.5" customHeight="1">
      <c r="A271" s="36" t="s">
        <v>962</v>
      </c>
      <c r="B271" s="7" t="s">
        <v>22</v>
      </c>
      <c r="C271" s="37" t="s">
        <v>996</v>
      </c>
      <c r="D271" s="37"/>
      <c r="E271" s="74" t="s">
        <v>997</v>
      </c>
      <c r="F271" s="7" t="s">
        <v>998</v>
      </c>
      <c r="G271" s="8" t="s">
        <v>999</v>
      </c>
      <c r="H271" s="49"/>
      <c r="I271" s="49"/>
      <c r="J271" s="87">
        <v>22630574.140000001</v>
      </c>
      <c r="K271" s="44" t="s">
        <v>27</v>
      </c>
      <c r="L271" s="6" t="s">
        <v>230</v>
      </c>
      <c r="M271" s="59">
        <v>0.66339999999999999</v>
      </c>
      <c r="N271" s="7" t="s">
        <v>29</v>
      </c>
      <c r="O271" s="7" t="s">
        <v>967</v>
      </c>
      <c r="P271" s="37" t="s">
        <v>996</v>
      </c>
      <c r="Q271" s="63">
        <v>98124</v>
      </c>
      <c r="R271" s="9" t="s">
        <v>273</v>
      </c>
      <c r="S271" s="8"/>
      <c r="T271" s="20"/>
    </row>
    <row r="272" spans="1:20" s="4" customFormat="1" ht="130.5" customHeight="1">
      <c r="A272" s="36" t="s">
        <v>962</v>
      </c>
      <c r="B272" s="7" t="s">
        <v>22</v>
      </c>
      <c r="C272" s="7" t="s">
        <v>996</v>
      </c>
      <c r="D272" s="7"/>
      <c r="E272" s="73" t="s">
        <v>1000</v>
      </c>
      <c r="F272" s="7" t="s">
        <v>1001</v>
      </c>
      <c r="G272" s="8" t="s">
        <v>1002</v>
      </c>
      <c r="H272" s="48">
        <v>45849</v>
      </c>
      <c r="I272" s="48">
        <v>46660</v>
      </c>
      <c r="J272" s="14">
        <v>4068540.12</v>
      </c>
      <c r="K272" s="44" t="s">
        <v>27</v>
      </c>
      <c r="L272" s="6" t="s">
        <v>230</v>
      </c>
      <c r="M272" s="59">
        <v>0.66339999999999999</v>
      </c>
      <c r="N272" s="7" t="s">
        <v>29</v>
      </c>
      <c r="O272" s="7" t="s">
        <v>967</v>
      </c>
      <c r="P272" s="7" t="s">
        <v>1003</v>
      </c>
      <c r="Q272" s="62">
        <v>98124</v>
      </c>
      <c r="R272" s="6" t="s">
        <v>251</v>
      </c>
      <c r="S272" s="6"/>
      <c r="T272" s="19"/>
    </row>
    <row r="273" spans="1:20" s="4" customFormat="1" ht="130.5" customHeight="1">
      <c r="A273" s="36" t="s">
        <v>962</v>
      </c>
      <c r="B273" s="7" t="s">
        <v>22</v>
      </c>
      <c r="C273" s="7" t="s">
        <v>996</v>
      </c>
      <c r="D273" s="7"/>
      <c r="E273" s="73" t="s">
        <v>1004</v>
      </c>
      <c r="F273" s="7" t="s">
        <v>1005</v>
      </c>
      <c r="G273" s="8" t="s">
        <v>1006</v>
      </c>
      <c r="H273" s="48">
        <v>45849</v>
      </c>
      <c r="I273" s="48">
        <v>46462</v>
      </c>
      <c r="J273" s="14">
        <v>458642.29</v>
      </c>
      <c r="K273" s="44" t="s">
        <v>27</v>
      </c>
      <c r="L273" s="6" t="s">
        <v>230</v>
      </c>
      <c r="M273" s="59">
        <v>0.66339999999999999</v>
      </c>
      <c r="N273" s="7" t="s">
        <v>29</v>
      </c>
      <c r="O273" s="7" t="s">
        <v>967</v>
      </c>
      <c r="P273" s="7" t="s">
        <v>1003</v>
      </c>
      <c r="Q273" s="62">
        <v>98124</v>
      </c>
      <c r="R273" s="6" t="s">
        <v>251</v>
      </c>
      <c r="S273" s="6"/>
      <c r="T273" s="19"/>
    </row>
    <row r="274" spans="1:20" s="4" customFormat="1" ht="130.5" customHeight="1">
      <c r="A274" s="36" t="s">
        <v>962</v>
      </c>
      <c r="B274" s="7" t="s">
        <v>35</v>
      </c>
      <c r="C274" s="7" t="s">
        <v>1007</v>
      </c>
      <c r="D274" s="7"/>
      <c r="E274" s="73" t="s">
        <v>1008</v>
      </c>
      <c r="F274" s="7" t="s">
        <v>1009</v>
      </c>
      <c r="G274" s="8" t="s">
        <v>1010</v>
      </c>
      <c r="H274" s="48">
        <v>45849</v>
      </c>
      <c r="I274" s="48">
        <v>46430</v>
      </c>
      <c r="J274" s="14">
        <v>1994667.85</v>
      </c>
      <c r="K274" s="44" t="s">
        <v>27</v>
      </c>
      <c r="L274" s="6" t="s">
        <v>223</v>
      </c>
      <c r="M274" s="59">
        <v>0.66339999999999999</v>
      </c>
      <c r="N274" s="7" t="s">
        <v>29</v>
      </c>
      <c r="O274" s="7" t="s">
        <v>967</v>
      </c>
      <c r="P274" s="7" t="s">
        <v>1007</v>
      </c>
      <c r="Q274" s="62">
        <v>98048</v>
      </c>
      <c r="R274" s="6" t="s">
        <v>58</v>
      </c>
      <c r="S274" s="6"/>
      <c r="T274" s="19"/>
    </row>
    <row r="275" spans="1:20" s="4" customFormat="1" ht="130.5" customHeight="1">
      <c r="A275" s="36" t="s">
        <v>962</v>
      </c>
      <c r="B275" s="7" t="s">
        <v>35</v>
      </c>
      <c r="C275" s="7" t="s">
        <v>1011</v>
      </c>
      <c r="D275" s="7"/>
      <c r="E275" s="73" t="s">
        <v>1012</v>
      </c>
      <c r="F275" s="7" t="s">
        <v>1013</v>
      </c>
      <c r="G275" s="8" t="s">
        <v>1014</v>
      </c>
      <c r="H275" s="48">
        <v>45849</v>
      </c>
      <c r="I275" s="48">
        <v>46233</v>
      </c>
      <c r="J275" s="14">
        <v>774180</v>
      </c>
      <c r="K275" s="44" t="s">
        <v>27</v>
      </c>
      <c r="L275" s="6" t="s">
        <v>223</v>
      </c>
      <c r="M275" s="59">
        <v>0.66339999999999999</v>
      </c>
      <c r="N275" s="7" t="s">
        <v>29</v>
      </c>
      <c r="O275" s="7" t="s">
        <v>967</v>
      </c>
      <c r="P275" s="7" t="s">
        <v>1011</v>
      </c>
      <c r="Q275" s="62">
        <v>98048</v>
      </c>
      <c r="R275" s="6" t="s">
        <v>294</v>
      </c>
      <c r="S275" s="6"/>
      <c r="T275" s="19"/>
    </row>
    <row r="276" spans="1:20" s="4" customFormat="1" ht="130.5" customHeight="1">
      <c r="A276" s="36" t="s">
        <v>962</v>
      </c>
      <c r="B276" s="7" t="s">
        <v>22</v>
      </c>
      <c r="C276" s="7" t="s">
        <v>1015</v>
      </c>
      <c r="D276" s="7"/>
      <c r="E276" s="73" t="s">
        <v>1016</v>
      </c>
      <c r="F276" s="7" t="s">
        <v>1017</v>
      </c>
      <c r="G276" s="8" t="s">
        <v>1018</v>
      </c>
      <c r="H276" s="48">
        <v>45849</v>
      </c>
      <c r="I276" s="48">
        <v>46671</v>
      </c>
      <c r="J276" s="14">
        <v>1700000</v>
      </c>
      <c r="K276" s="44" t="s">
        <v>27</v>
      </c>
      <c r="L276" s="6" t="s">
        <v>230</v>
      </c>
      <c r="M276" s="59">
        <v>0.66339999999999999</v>
      </c>
      <c r="N276" s="7" t="s">
        <v>29</v>
      </c>
      <c r="O276" s="7" t="s">
        <v>967</v>
      </c>
      <c r="P276" s="7" t="s">
        <v>1015</v>
      </c>
      <c r="Q276" s="62">
        <v>98049</v>
      </c>
      <c r="R276" s="6" t="s">
        <v>273</v>
      </c>
      <c r="S276" s="6"/>
      <c r="T276" s="19"/>
    </row>
    <row r="277" spans="1:20" s="4" customFormat="1" ht="130.5" customHeight="1">
      <c r="A277" s="36" t="s">
        <v>962</v>
      </c>
      <c r="B277" s="7" t="s">
        <v>35</v>
      </c>
      <c r="C277" s="7" t="s">
        <v>1019</v>
      </c>
      <c r="D277" s="7"/>
      <c r="E277" s="73" t="s">
        <v>1020</v>
      </c>
      <c r="F277" s="7" t="s">
        <v>1021</v>
      </c>
      <c r="G277" s="8" t="s">
        <v>1022</v>
      </c>
      <c r="H277" s="48">
        <v>45849</v>
      </c>
      <c r="I277" s="48">
        <v>46386</v>
      </c>
      <c r="J277" s="14">
        <v>790000</v>
      </c>
      <c r="K277" s="44" t="s">
        <v>27</v>
      </c>
      <c r="L277" s="6" t="s">
        <v>223</v>
      </c>
      <c r="M277" s="59">
        <v>0.66339999999999999</v>
      </c>
      <c r="N277" s="7" t="s">
        <v>29</v>
      </c>
      <c r="O277" s="7" t="s">
        <v>967</v>
      </c>
      <c r="P277" s="7" t="s">
        <v>1019</v>
      </c>
      <c r="Q277" s="62">
        <v>98049</v>
      </c>
      <c r="R277" s="6" t="s">
        <v>121</v>
      </c>
      <c r="S277" s="6"/>
      <c r="T277" s="19"/>
    </row>
    <row r="278" spans="1:20" s="4" customFormat="1" ht="130.5" customHeight="1">
      <c r="A278" s="36" t="s">
        <v>962</v>
      </c>
      <c r="B278" s="7" t="s">
        <v>35</v>
      </c>
      <c r="C278" s="7" t="s">
        <v>1015</v>
      </c>
      <c r="D278" s="7"/>
      <c r="E278" s="73" t="s">
        <v>1023</v>
      </c>
      <c r="F278" s="7" t="s">
        <v>1024</v>
      </c>
      <c r="G278" s="8" t="s">
        <v>1025</v>
      </c>
      <c r="H278" s="48">
        <v>45849</v>
      </c>
      <c r="I278" s="48">
        <v>46386</v>
      </c>
      <c r="J278" s="14">
        <v>500000</v>
      </c>
      <c r="K278" s="44" t="s">
        <v>27</v>
      </c>
      <c r="L278" s="6" t="s">
        <v>223</v>
      </c>
      <c r="M278" s="59">
        <v>0.66339999999999999</v>
      </c>
      <c r="N278" s="7" t="s">
        <v>29</v>
      </c>
      <c r="O278" s="7" t="s">
        <v>967</v>
      </c>
      <c r="P278" s="7" t="s">
        <v>1015</v>
      </c>
      <c r="Q278" s="62">
        <v>98049</v>
      </c>
      <c r="R278" s="6" t="s">
        <v>58</v>
      </c>
      <c r="S278" s="6"/>
      <c r="T278" s="19"/>
    </row>
    <row r="279" spans="1:20" s="4" customFormat="1" ht="130.5" customHeight="1">
      <c r="A279" s="36" t="s">
        <v>962</v>
      </c>
      <c r="B279" s="7" t="s">
        <v>35</v>
      </c>
      <c r="C279" s="7" t="s">
        <v>1026</v>
      </c>
      <c r="D279" s="7"/>
      <c r="E279" s="73" t="s">
        <v>1027</v>
      </c>
      <c r="F279" s="7" t="s">
        <v>1028</v>
      </c>
      <c r="G279" s="8" t="s">
        <v>1029</v>
      </c>
      <c r="H279" s="48">
        <v>45849</v>
      </c>
      <c r="I279" s="48">
        <v>46492</v>
      </c>
      <c r="J279" s="14">
        <v>534000</v>
      </c>
      <c r="K279" s="44" t="s">
        <v>27</v>
      </c>
      <c r="L279" s="6" t="s">
        <v>223</v>
      </c>
      <c r="M279" s="59">
        <v>0.66339999999999999</v>
      </c>
      <c r="N279" s="7" t="s">
        <v>29</v>
      </c>
      <c r="O279" s="7" t="s">
        <v>967</v>
      </c>
      <c r="P279" s="7" t="s">
        <v>1030</v>
      </c>
      <c r="Q279" s="62">
        <v>98049</v>
      </c>
      <c r="R279" s="6" t="s">
        <v>702</v>
      </c>
      <c r="S279" s="6"/>
      <c r="T279" s="19"/>
    </row>
    <row r="280" spans="1:20" s="4" customFormat="1" ht="130.5" customHeight="1">
      <c r="A280" s="36" t="s">
        <v>962</v>
      </c>
      <c r="B280" s="7" t="s">
        <v>35</v>
      </c>
      <c r="C280" s="7" t="s">
        <v>2107</v>
      </c>
      <c r="D280" s="7"/>
      <c r="E280" s="73" t="s">
        <v>1031</v>
      </c>
      <c r="F280" s="7" t="s">
        <v>1032</v>
      </c>
      <c r="G280" s="8" t="s">
        <v>1033</v>
      </c>
      <c r="H280" s="48">
        <v>45849</v>
      </c>
      <c r="I280" s="48">
        <v>46553</v>
      </c>
      <c r="J280" s="14">
        <v>326000</v>
      </c>
      <c r="K280" s="44" t="s">
        <v>27</v>
      </c>
      <c r="L280" s="6" t="s">
        <v>223</v>
      </c>
      <c r="M280" s="59">
        <v>0.66339999999999999</v>
      </c>
      <c r="N280" s="7" t="s">
        <v>29</v>
      </c>
      <c r="O280" s="7" t="s">
        <v>967</v>
      </c>
      <c r="P280" s="7" t="s">
        <v>2149</v>
      </c>
      <c r="Q280" s="62">
        <v>98021</v>
      </c>
      <c r="R280" s="6" t="s">
        <v>58</v>
      </c>
      <c r="S280" s="6"/>
      <c r="T280" s="19"/>
    </row>
    <row r="281" spans="1:20" s="4" customFormat="1" ht="130.5" customHeight="1">
      <c r="A281" s="36" t="s">
        <v>962</v>
      </c>
      <c r="B281" s="7" t="s">
        <v>35</v>
      </c>
      <c r="C281" s="7" t="s">
        <v>1034</v>
      </c>
      <c r="D281" s="7"/>
      <c r="E281" s="73" t="s">
        <v>1035</v>
      </c>
      <c r="F281" s="7" t="s">
        <v>1036</v>
      </c>
      <c r="G281" s="8" t="s">
        <v>1037</v>
      </c>
      <c r="H281" s="48">
        <v>45849</v>
      </c>
      <c r="I281" s="48">
        <v>47270</v>
      </c>
      <c r="J281" s="14">
        <v>6000000</v>
      </c>
      <c r="K281" s="44" t="s">
        <v>27</v>
      </c>
      <c r="L281" s="6" t="s">
        <v>223</v>
      </c>
      <c r="M281" s="59">
        <v>0.66339999999999999</v>
      </c>
      <c r="N281" s="7" t="s">
        <v>29</v>
      </c>
      <c r="O281" s="7" t="s">
        <v>967</v>
      </c>
      <c r="P281" s="7" t="s">
        <v>1034</v>
      </c>
      <c r="Q281" s="62">
        <v>98122</v>
      </c>
      <c r="R281" s="6" t="s">
        <v>294</v>
      </c>
      <c r="S281" s="6"/>
      <c r="T281" s="19"/>
    </row>
    <row r="282" spans="1:20" s="4" customFormat="1" ht="130.5" customHeight="1">
      <c r="A282" s="36" t="s">
        <v>962</v>
      </c>
      <c r="B282" s="7" t="s">
        <v>35</v>
      </c>
      <c r="C282" s="7" t="s">
        <v>2107</v>
      </c>
      <c r="D282" s="7"/>
      <c r="E282" s="73" t="s">
        <v>1038</v>
      </c>
      <c r="F282" s="7" t="s">
        <v>1039</v>
      </c>
      <c r="G282" s="8" t="s">
        <v>1040</v>
      </c>
      <c r="H282" s="48">
        <v>45849</v>
      </c>
      <c r="I282" s="48">
        <v>46480</v>
      </c>
      <c r="J282" s="14">
        <v>1800000</v>
      </c>
      <c r="K282" s="44" t="s">
        <v>27</v>
      </c>
      <c r="L282" s="6" t="s">
        <v>223</v>
      </c>
      <c r="M282" s="59">
        <v>0.66339999999999999</v>
      </c>
      <c r="N282" s="7" t="s">
        <v>29</v>
      </c>
      <c r="O282" s="7" t="s">
        <v>967</v>
      </c>
      <c r="P282" s="7" t="s">
        <v>2149</v>
      </c>
      <c r="Q282" s="62">
        <v>98021</v>
      </c>
      <c r="R282" s="6" t="s">
        <v>294</v>
      </c>
      <c r="S282" s="6"/>
      <c r="T282" s="19"/>
    </row>
    <row r="283" spans="1:20" s="4" customFormat="1" ht="130.5" customHeight="1">
      <c r="A283" s="36" t="s">
        <v>962</v>
      </c>
      <c r="B283" s="7" t="s">
        <v>236</v>
      </c>
      <c r="C283" s="7" t="s">
        <v>1041</v>
      </c>
      <c r="D283" s="7"/>
      <c r="E283" s="73" t="s">
        <v>1042</v>
      </c>
      <c r="F283" s="7" t="s">
        <v>1043</v>
      </c>
      <c r="G283" s="8" t="s">
        <v>1044</v>
      </c>
      <c r="H283" s="48">
        <v>45849</v>
      </c>
      <c r="I283" s="48">
        <v>46522</v>
      </c>
      <c r="J283" s="14">
        <v>1400000</v>
      </c>
      <c r="K283" s="44" t="s">
        <v>27</v>
      </c>
      <c r="L283" s="12" t="s">
        <v>240</v>
      </c>
      <c r="M283" s="59">
        <v>0.66339999999999999</v>
      </c>
      <c r="N283" s="7" t="s">
        <v>29</v>
      </c>
      <c r="O283" s="7" t="s">
        <v>967</v>
      </c>
      <c r="P283" s="7" t="s">
        <v>1041</v>
      </c>
      <c r="Q283" s="62" t="s">
        <v>968</v>
      </c>
      <c r="R283" s="6" t="s">
        <v>241</v>
      </c>
      <c r="S283" s="6"/>
      <c r="T283" s="19" t="s">
        <v>1045</v>
      </c>
    </row>
    <row r="284" spans="1:20" s="4" customFormat="1" ht="130.5" customHeight="1">
      <c r="A284" s="36" t="s">
        <v>962</v>
      </c>
      <c r="B284" s="7" t="s">
        <v>35</v>
      </c>
      <c r="C284" s="7" t="s">
        <v>2107</v>
      </c>
      <c r="D284" s="7"/>
      <c r="E284" s="73" t="s">
        <v>1046</v>
      </c>
      <c r="F284" s="7" t="s">
        <v>1047</v>
      </c>
      <c r="G284" s="8" t="s">
        <v>1048</v>
      </c>
      <c r="H284" s="48">
        <v>45849</v>
      </c>
      <c r="I284" s="48">
        <v>46628</v>
      </c>
      <c r="J284" s="14">
        <v>999900</v>
      </c>
      <c r="K284" s="44" t="s">
        <v>27</v>
      </c>
      <c r="L284" s="6" t="s">
        <v>223</v>
      </c>
      <c r="M284" s="59">
        <v>0.66339999999999999</v>
      </c>
      <c r="N284" s="7" t="s">
        <v>29</v>
      </c>
      <c r="O284" s="7" t="s">
        <v>967</v>
      </c>
      <c r="P284" s="7" t="s">
        <v>2149</v>
      </c>
      <c r="Q284" s="62">
        <v>98021</v>
      </c>
      <c r="R284" s="6" t="s">
        <v>58</v>
      </c>
      <c r="S284" s="6"/>
      <c r="T284" s="19"/>
    </row>
    <row r="285" spans="1:20" s="4" customFormat="1" ht="130.5" customHeight="1">
      <c r="A285" s="36" t="s">
        <v>962</v>
      </c>
      <c r="B285" s="7" t="s">
        <v>35</v>
      </c>
      <c r="C285" s="7" t="s">
        <v>1041</v>
      </c>
      <c r="D285" s="7"/>
      <c r="E285" s="73" t="s">
        <v>1049</v>
      </c>
      <c r="F285" s="7" t="s">
        <v>1050</v>
      </c>
      <c r="G285" s="8" t="s">
        <v>1051</v>
      </c>
      <c r="H285" s="48">
        <v>45849</v>
      </c>
      <c r="I285" s="48">
        <v>47299</v>
      </c>
      <c r="J285" s="14">
        <v>1000000</v>
      </c>
      <c r="K285" s="44" t="s">
        <v>27</v>
      </c>
      <c r="L285" s="6" t="s">
        <v>223</v>
      </c>
      <c r="M285" s="59">
        <v>0.66339999999999999</v>
      </c>
      <c r="N285" s="7" t="s">
        <v>29</v>
      </c>
      <c r="O285" s="7" t="s">
        <v>967</v>
      </c>
      <c r="P285" s="7" t="s">
        <v>1041</v>
      </c>
      <c r="Q285" s="62" t="s">
        <v>968</v>
      </c>
      <c r="R285" s="6" t="s">
        <v>279</v>
      </c>
      <c r="S285" s="6"/>
      <c r="T285" s="19"/>
    </row>
    <row r="286" spans="1:20" s="4" customFormat="1" ht="130.5" customHeight="1">
      <c r="A286" s="36" t="s">
        <v>962</v>
      </c>
      <c r="B286" s="7" t="s">
        <v>35</v>
      </c>
      <c r="C286" s="7" t="s">
        <v>1041</v>
      </c>
      <c r="D286" s="7"/>
      <c r="E286" s="73" t="s">
        <v>1052</v>
      </c>
      <c r="F286" s="7" t="s">
        <v>1053</v>
      </c>
      <c r="G286" s="8" t="s">
        <v>1054</v>
      </c>
      <c r="H286" s="48">
        <v>45849</v>
      </c>
      <c r="I286" s="48">
        <v>46662</v>
      </c>
      <c r="J286" s="14">
        <v>1000000</v>
      </c>
      <c r="K286" s="44" t="s">
        <v>27</v>
      </c>
      <c r="L286" s="6" t="s">
        <v>223</v>
      </c>
      <c r="M286" s="59">
        <v>0.66339999999999999</v>
      </c>
      <c r="N286" s="7" t="s">
        <v>29</v>
      </c>
      <c r="O286" s="7" t="s">
        <v>967</v>
      </c>
      <c r="P286" s="7" t="s">
        <v>1041</v>
      </c>
      <c r="Q286" s="62" t="s">
        <v>968</v>
      </c>
      <c r="R286" s="6" t="s">
        <v>283</v>
      </c>
      <c r="S286" s="6"/>
      <c r="T286" s="19"/>
    </row>
    <row r="287" spans="1:20" s="4" customFormat="1" ht="130.5" customHeight="1">
      <c r="A287" s="36" t="s">
        <v>962</v>
      </c>
      <c r="B287" s="7" t="s">
        <v>35</v>
      </c>
      <c r="C287" s="7" t="s">
        <v>1055</v>
      </c>
      <c r="D287" s="7"/>
      <c r="E287" s="73" t="s">
        <v>1056</v>
      </c>
      <c r="F287" s="7" t="s">
        <v>1057</v>
      </c>
      <c r="G287" s="8" t="s">
        <v>1058</v>
      </c>
      <c r="H287" s="48">
        <v>45849</v>
      </c>
      <c r="I287" s="48">
        <v>46660</v>
      </c>
      <c r="J287" s="14">
        <v>2500000</v>
      </c>
      <c r="K287" s="44" t="s">
        <v>27</v>
      </c>
      <c r="L287" s="6" t="s">
        <v>223</v>
      </c>
      <c r="M287" s="59">
        <v>0.66339999999999999</v>
      </c>
      <c r="N287" s="7" t="s">
        <v>29</v>
      </c>
      <c r="O287" s="7" t="s">
        <v>967</v>
      </c>
      <c r="P287" s="7" t="s">
        <v>1055</v>
      </c>
      <c r="Q287" s="62">
        <v>98047</v>
      </c>
      <c r="R287" s="6" t="s">
        <v>40</v>
      </c>
      <c r="S287" s="6"/>
      <c r="T287" s="19"/>
    </row>
    <row r="288" spans="1:20" s="4" customFormat="1" ht="130.5" customHeight="1">
      <c r="A288" s="36" t="s">
        <v>962</v>
      </c>
      <c r="B288" s="7" t="s">
        <v>35</v>
      </c>
      <c r="C288" s="7" t="s">
        <v>1059</v>
      </c>
      <c r="D288" s="7"/>
      <c r="E288" s="73" t="s">
        <v>1060</v>
      </c>
      <c r="F288" s="7" t="s">
        <v>1061</v>
      </c>
      <c r="G288" s="8" t="s">
        <v>1062</v>
      </c>
      <c r="H288" s="48">
        <v>45849</v>
      </c>
      <c r="I288" s="48">
        <v>46386</v>
      </c>
      <c r="J288" s="14">
        <v>800000</v>
      </c>
      <c r="K288" s="44" t="s">
        <v>27</v>
      </c>
      <c r="L288" s="6" t="s">
        <v>223</v>
      </c>
      <c r="M288" s="59">
        <v>0.66339999999999999</v>
      </c>
      <c r="N288" s="7" t="s">
        <v>29</v>
      </c>
      <c r="O288" s="7" t="s">
        <v>967</v>
      </c>
      <c r="P288" s="7" t="s">
        <v>1059</v>
      </c>
      <c r="Q288" s="62" t="s">
        <v>1063</v>
      </c>
      <c r="R288" s="6" t="s">
        <v>58</v>
      </c>
      <c r="S288" s="6"/>
      <c r="T288" s="19"/>
    </row>
    <row r="289" spans="1:20" s="4" customFormat="1" ht="130.5" customHeight="1">
      <c r="A289" s="36" t="s">
        <v>1064</v>
      </c>
      <c r="B289" s="7" t="s">
        <v>104</v>
      </c>
      <c r="C289" s="37" t="s">
        <v>1065</v>
      </c>
      <c r="D289" s="37"/>
      <c r="E289" s="74" t="s">
        <v>1066</v>
      </c>
      <c r="F289" s="37" t="s">
        <v>1067</v>
      </c>
      <c r="G289" s="8" t="s">
        <v>1068</v>
      </c>
      <c r="H289" s="49"/>
      <c r="I289" s="49"/>
      <c r="J289" s="87">
        <v>927030.46</v>
      </c>
      <c r="K289" s="44" t="s">
        <v>27</v>
      </c>
      <c r="L289" s="6" t="s">
        <v>109</v>
      </c>
      <c r="M289" s="59">
        <v>0.66339999999999999</v>
      </c>
      <c r="N289" s="7" t="s">
        <v>29</v>
      </c>
      <c r="O289" s="37" t="s">
        <v>226</v>
      </c>
      <c r="P289" s="37" t="s">
        <v>1065</v>
      </c>
      <c r="Q289" s="63">
        <v>93014</v>
      </c>
      <c r="R289" s="9" t="s">
        <v>1069</v>
      </c>
      <c r="S289" s="8" t="s">
        <v>1065</v>
      </c>
      <c r="T289" s="20" t="s">
        <v>312</v>
      </c>
    </row>
    <row r="290" spans="1:20" s="4" customFormat="1" ht="130.5" customHeight="1">
      <c r="A290" s="36" t="s">
        <v>1071</v>
      </c>
      <c r="B290" s="7" t="s">
        <v>35</v>
      </c>
      <c r="C290" s="7" t="s">
        <v>1072</v>
      </c>
      <c r="D290" s="7" t="s">
        <v>1073</v>
      </c>
      <c r="E290" s="73" t="s">
        <v>1074</v>
      </c>
      <c r="F290" s="7" t="s">
        <v>1075</v>
      </c>
      <c r="G290" s="6" t="s">
        <v>1076</v>
      </c>
      <c r="H290" s="7" t="s">
        <v>1073</v>
      </c>
      <c r="I290" s="7" t="s">
        <v>1073</v>
      </c>
      <c r="J290" s="14">
        <v>1107000</v>
      </c>
      <c r="K290" s="44" t="s">
        <v>27</v>
      </c>
      <c r="L290" s="6" t="s">
        <v>39</v>
      </c>
      <c r="M290" s="59">
        <v>0.66339999999999999</v>
      </c>
      <c r="N290" s="7" t="s">
        <v>29</v>
      </c>
      <c r="O290" s="7" t="s">
        <v>967</v>
      </c>
      <c r="P290" s="7" t="s">
        <v>1072</v>
      </c>
      <c r="Q290" s="62">
        <v>98070</v>
      </c>
      <c r="R290" s="6" t="s">
        <v>702</v>
      </c>
      <c r="S290" s="6" t="s">
        <v>1077</v>
      </c>
      <c r="T290" s="19"/>
    </row>
    <row r="291" spans="1:20" s="4" customFormat="1" ht="130.5" customHeight="1">
      <c r="A291" s="36" t="s">
        <v>1071</v>
      </c>
      <c r="B291" s="7" t="s">
        <v>22</v>
      </c>
      <c r="C291" s="7" t="s">
        <v>1078</v>
      </c>
      <c r="D291" s="7" t="s">
        <v>1073</v>
      </c>
      <c r="E291" s="73" t="s">
        <v>1079</v>
      </c>
      <c r="F291" s="7" t="s">
        <v>1080</v>
      </c>
      <c r="G291" s="6" t="s">
        <v>1081</v>
      </c>
      <c r="H291" s="7" t="s">
        <v>1073</v>
      </c>
      <c r="I291" s="7" t="s">
        <v>1073</v>
      </c>
      <c r="J291" s="14">
        <v>650000</v>
      </c>
      <c r="K291" s="44" t="s">
        <v>27</v>
      </c>
      <c r="L291" s="6" t="s">
        <v>28</v>
      </c>
      <c r="M291" s="59">
        <v>0.66339999999999999</v>
      </c>
      <c r="N291" s="7" t="s">
        <v>29</v>
      </c>
      <c r="O291" s="7" t="s">
        <v>967</v>
      </c>
      <c r="P291" s="7" t="s">
        <v>2150</v>
      </c>
      <c r="Q291" s="62">
        <v>98070</v>
      </c>
      <c r="R291" s="6" t="s">
        <v>30</v>
      </c>
      <c r="S291" s="6" t="s">
        <v>1082</v>
      </c>
      <c r="T291" s="19"/>
    </row>
    <row r="292" spans="1:20" s="4" customFormat="1" ht="130.5" customHeight="1">
      <c r="A292" s="36" t="s">
        <v>1071</v>
      </c>
      <c r="B292" s="7" t="s">
        <v>35</v>
      </c>
      <c r="C292" s="7" t="s">
        <v>1078</v>
      </c>
      <c r="D292" s="7" t="s">
        <v>1073</v>
      </c>
      <c r="E292" s="73" t="s">
        <v>1083</v>
      </c>
      <c r="F292" s="7" t="s">
        <v>1084</v>
      </c>
      <c r="G292" s="6" t="s">
        <v>1085</v>
      </c>
      <c r="H292" s="7" t="s">
        <v>1073</v>
      </c>
      <c r="I292" s="7" t="s">
        <v>1073</v>
      </c>
      <c r="J292" s="14">
        <v>500000</v>
      </c>
      <c r="K292" s="44" t="s">
        <v>27</v>
      </c>
      <c r="L292" s="6" t="s">
        <v>39</v>
      </c>
      <c r="M292" s="59">
        <v>0.66339999999999999</v>
      </c>
      <c r="N292" s="7" t="s">
        <v>29</v>
      </c>
      <c r="O292" s="7" t="s">
        <v>967</v>
      </c>
      <c r="P292" s="7" t="s">
        <v>2150</v>
      </c>
      <c r="Q292" s="62">
        <v>98070</v>
      </c>
      <c r="R292" s="6" t="s">
        <v>40</v>
      </c>
      <c r="S292" s="6" t="s">
        <v>1086</v>
      </c>
      <c r="T292" s="19"/>
    </row>
    <row r="293" spans="1:20" s="4" customFormat="1" ht="130.5" customHeight="1">
      <c r="A293" s="36" t="s">
        <v>1071</v>
      </c>
      <c r="B293" s="7" t="s">
        <v>35</v>
      </c>
      <c r="C293" s="7" t="s">
        <v>1087</v>
      </c>
      <c r="D293" s="7" t="s">
        <v>1073</v>
      </c>
      <c r="E293" s="73" t="s">
        <v>1088</v>
      </c>
      <c r="F293" s="7" t="s">
        <v>1089</v>
      </c>
      <c r="G293" s="6" t="s">
        <v>1090</v>
      </c>
      <c r="H293" s="7" t="s">
        <v>1073</v>
      </c>
      <c r="I293" s="7" t="s">
        <v>1073</v>
      </c>
      <c r="J293" s="14">
        <v>1146220.23</v>
      </c>
      <c r="K293" s="44" t="s">
        <v>27</v>
      </c>
      <c r="L293" s="6" t="s">
        <v>39</v>
      </c>
      <c r="M293" s="59">
        <v>0.66339999999999999</v>
      </c>
      <c r="N293" s="7" t="s">
        <v>29</v>
      </c>
      <c r="O293" s="7" t="s">
        <v>967</v>
      </c>
      <c r="P293" s="7" t="s">
        <v>1087</v>
      </c>
      <c r="Q293" s="62">
        <v>98031</v>
      </c>
      <c r="R293" s="6" t="s">
        <v>121</v>
      </c>
      <c r="S293" s="6" t="s">
        <v>1091</v>
      </c>
      <c r="T293" s="19"/>
    </row>
    <row r="294" spans="1:20" s="4" customFormat="1" ht="130.5" customHeight="1">
      <c r="A294" s="36" t="s">
        <v>1071</v>
      </c>
      <c r="B294" s="7" t="s">
        <v>22</v>
      </c>
      <c r="C294" s="7" t="s">
        <v>1092</v>
      </c>
      <c r="D294" s="7" t="s">
        <v>1073</v>
      </c>
      <c r="E294" s="73" t="s">
        <v>1093</v>
      </c>
      <c r="F294" s="7" t="s">
        <v>1094</v>
      </c>
      <c r="G294" s="6" t="s">
        <v>1081</v>
      </c>
      <c r="H294" s="7" t="s">
        <v>1073</v>
      </c>
      <c r="I294" s="7" t="s">
        <v>1073</v>
      </c>
      <c r="J294" s="14">
        <v>1150000</v>
      </c>
      <c r="K294" s="44" t="s">
        <v>27</v>
      </c>
      <c r="L294" s="6" t="s">
        <v>28</v>
      </c>
      <c r="M294" s="59">
        <v>0.66339999999999999</v>
      </c>
      <c r="N294" s="7" t="s">
        <v>29</v>
      </c>
      <c r="O294" s="7" t="s">
        <v>967</v>
      </c>
      <c r="P294" s="7" t="s">
        <v>2151</v>
      </c>
      <c r="Q294" s="62">
        <v>98070</v>
      </c>
      <c r="R294" s="6" t="s">
        <v>30</v>
      </c>
      <c r="S294" s="6" t="s">
        <v>1095</v>
      </c>
      <c r="T294" s="19"/>
    </row>
    <row r="295" spans="1:20" s="4" customFormat="1" ht="130.5" customHeight="1">
      <c r="A295" s="36" t="s">
        <v>1071</v>
      </c>
      <c r="B295" s="7" t="s">
        <v>22</v>
      </c>
      <c r="C295" s="7" t="s">
        <v>1096</v>
      </c>
      <c r="D295" s="7" t="s">
        <v>1073</v>
      </c>
      <c r="E295" s="73" t="s">
        <v>1097</v>
      </c>
      <c r="F295" s="7" t="s">
        <v>1098</v>
      </c>
      <c r="G295" s="6" t="s">
        <v>1099</v>
      </c>
      <c r="H295" s="7" t="s">
        <v>1073</v>
      </c>
      <c r="I295" s="7" t="s">
        <v>1073</v>
      </c>
      <c r="J295" s="14">
        <v>1100000</v>
      </c>
      <c r="K295" s="44" t="s">
        <v>27</v>
      </c>
      <c r="L295" s="6" t="s">
        <v>28</v>
      </c>
      <c r="M295" s="59">
        <v>0.66339999999999999</v>
      </c>
      <c r="N295" s="7" t="s">
        <v>29</v>
      </c>
      <c r="O295" s="7" t="s">
        <v>967</v>
      </c>
      <c r="P295" s="7" t="s">
        <v>1096</v>
      </c>
      <c r="Q295" s="62">
        <v>98072</v>
      </c>
      <c r="R295" s="6" t="s">
        <v>34</v>
      </c>
      <c r="S295" s="6" t="s">
        <v>1100</v>
      </c>
      <c r="T295" s="19"/>
    </row>
    <row r="296" spans="1:20" s="4" customFormat="1" ht="130.5" customHeight="1">
      <c r="A296" s="36" t="s">
        <v>1071</v>
      </c>
      <c r="B296" s="7" t="s">
        <v>22</v>
      </c>
      <c r="C296" s="7" t="s">
        <v>1101</v>
      </c>
      <c r="D296" s="7" t="s">
        <v>1073</v>
      </c>
      <c r="E296" s="73" t="s">
        <v>1102</v>
      </c>
      <c r="F296" s="7" t="s">
        <v>1103</v>
      </c>
      <c r="G296" s="6" t="s">
        <v>1081</v>
      </c>
      <c r="H296" s="7" t="s">
        <v>1073</v>
      </c>
      <c r="I296" s="7" t="s">
        <v>1073</v>
      </c>
      <c r="J296" s="14">
        <v>1146220.23</v>
      </c>
      <c r="K296" s="44" t="s">
        <v>27</v>
      </c>
      <c r="L296" s="6" t="s">
        <v>28</v>
      </c>
      <c r="M296" s="59">
        <v>0.66339999999999999</v>
      </c>
      <c r="N296" s="7" t="s">
        <v>29</v>
      </c>
      <c r="O296" s="7" t="s">
        <v>967</v>
      </c>
      <c r="P296" s="7" t="s">
        <v>2152</v>
      </c>
      <c r="Q296" s="62">
        <v>98070</v>
      </c>
      <c r="R296" s="6" t="s">
        <v>30</v>
      </c>
      <c r="S296" s="6" t="s">
        <v>1104</v>
      </c>
      <c r="T296" s="19"/>
    </row>
    <row r="297" spans="1:20" s="4" customFormat="1" ht="130.5" customHeight="1">
      <c r="A297" s="36" t="s">
        <v>1071</v>
      </c>
      <c r="B297" s="7" t="s">
        <v>22</v>
      </c>
      <c r="C297" s="7" t="s">
        <v>1105</v>
      </c>
      <c r="D297" s="7" t="s">
        <v>1073</v>
      </c>
      <c r="E297" s="73" t="s">
        <v>1106</v>
      </c>
      <c r="F297" s="7" t="s">
        <v>1107</v>
      </c>
      <c r="G297" s="6" t="s">
        <v>1099</v>
      </c>
      <c r="H297" s="7" t="s">
        <v>1073</v>
      </c>
      <c r="I297" s="7" t="s">
        <v>1073</v>
      </c>
      <c r="J297" s="14">
        <v>1146220.23</v>
      </c>
      <c r="K297" s="44" t="s">
        <v>27</v>
      </c>
      <c r="L297" s="6" t="s">
        <v>28</v>
      </c>
      <c r="M297" s="59">
        <v>0.66339999999999999</v>
      </c>
      <c r="N297" s="7" t="s">
        <v>29</v>
      </c>
      <c r="O297" s="7" t="s">
        <v>967</v>
      </c>
      <c r="P297" s="7" t="s">
        <v>2153</v>
      </c>
      <c r="Q297" s="62">
        <v>98070</v>
      </c>
      <c r="R297" s="6" t="s">
        <v>34</v>
      </c>
      <c r="S297" s="6" t="s">
        <v>1108</v>
      </c>
      <c r="T297" s="19"/>
    </row>
    <row r="298" spans="1:20" s="4" customFormat="1" ht="130.5" customHeight="1">
      <c r="A298" s="36" t="s">
        <v>1071</v>
      </c>
      <c r="B298" s="7" t="s">
        <v>22</v>
      </c>
      <c r="C298" s="7" t="s">
        <v>963</v>
      </c>
      <c r="D298" s="7" t="s">
        <v>1073</v>
      </c>
      <c r="E298" s="73" t="s">
        <v>1109</v>
      </c>
      <c r="F298" s="7" t="s">
        <v>1110</v>
      </c>
      <c r="G298" s="6" t="s">
        <v>1099</v>
      </c>
      <c r="H298" s="7" t="s">
        <v>1073</v>
      </c>
      <c r="I298" s="7" t="s">
        <v>1073</v>
      </c>
      <c r="J298" s="14">
        <v>2292440.46</v>
      </c>
      <c r="K298" s="44" t="s">
        <v>27</v>
      </c>
      <c r="L298" s="6" t="s">
        <v>28</v>
      </c>
      <c r="M298" s="59">
        <v>0.66339999999999999</v>
      </c>
      <c r="N298" s="7" t="s">
        <v>29</v>
      </c>
      <c r="O298" s="7" t="s">
        <v>967</v>
      </c>
      <c r="P298" s="7" t="s">
        <v>1111</v>
      </c>
      <c r="Q298" s="62" t="s">
        <v>1112</v>
      </c>
      <c r="R298" s="6" t="s">
        <v>34</v>
      </c>
      <c r="S298" s="6" t="s">
        <v>1113</v>
      </c>
      <c r="T298" s="19"/>
    </row>
    <row r="299" spans="1:20" s="4" customFormat="1" ht="130.5" customHeight="1">
      <c r="A299" s="36" t="s">
        <v>1071</v>
      </c>
      <c r="B299" s="7" t="s">
        <v>35</v>
      </c>
      <c r="C299" s="7" t="s">
        <v>1114</v>
      </c>
      <c r="D299" s="7" t="s">
        <v>1073</v>
      </c>
      <c r="E299" s="73" t="s">
        <v>1115</v>
      </c>
      <c r="F299" s="7" t="s">
        <v>1116</v>
      </c>
      <c r="G299" s="6" t="s">
        <v>1117</v>
      </c>
      <c r="H299" s="7" t="s">
        <v>1073</v>
      </c>
      <c r="I299" s="7" t="s">
        <v>1073</v>
      </c>
      <c r="J299" s="14">
        <v>650000</v>
      </c>
      <c r="K299" s="44" t="s">
        <v>27</v>
      </c>
      <c r="L299" s="6" t="s">
        <v>39</v>
      </c>
      <c r="M299" s="59">
        <v>0.66339999999999999</v>
      </c>
      <c r="N299" s="7" t="s">
        <v>29</v>
      </c>
      <c r="O299" s="7" t="s">
        <v>967</v>
      </c>
      <c r="P299" s="7" t="s">
        <v>2154</v>
      </c>
      <c r="Q299" s="62">
        <v>98070</v>
      </c>
      <c r="R299" s="6" t="s">
        <v>121</v>
      </c>
      <c r="S299" s="6" t="s">
        <v>1118</v>
      </c>
      <c r="T299" s="19"/>
    </row>
    <row r="300" spans="1:20" s="4" customFormat="1" ht="130.5" customHeight="1">
      <c r="A300" s="36" t="s">
        <v>1071</v>
      </c>
      <c r="B300" s="7" t="s">
        <v>35</v>
      </c>
      <c r="C300" s="7" t="s">
        <v>1119</v>
      </c>
      <c r="D300" s="7" t="s">
        <v>1073</v>
      </c>
      <c r="E300" s="73" t="s">
        <v>1120</v>
      </c>
      <c r="F300" s="7" t="s">
        <v>1121</v>
      </c>
      <c r="G300" s="6" t="s">
        <v>1117</v>
      </c>
      <c r="H300" s="7" t="s">
        <v>1073</v>
      </c>
      <c r="I300" s="7" t="s">
        <v>1073</v>
      </c>
      <c r="J300" s="14">
        <v>900000</v>
      </c>
      <c r="K300" s="44" t="s">
        <v>27</v>
      </c>
      <c r="L300" s="6" t="s">
        <v>39</v>
      </c>
      <c r="M300" s="59">
        <v>0.66339999999999999</v>
      </c>
      <c r="N300" s="7" t="s">
        <v>29</v>
      </c>
      <c r="O300" s="7" t="s">
        <v>967</v>
      </c>
      <c r="P300" s="7" t="s">
        <v>2155</v>
      </c>
      <c r="Q300" s="62">
        <v>98070</v>
      </c>
      <c r="R300" s="6" t="s">
        <v>121</v>
      </c>
      <c r="S300" s="6" t="s">
        <v>1122</v>
      </c>
      <c r="T300" s="19"/>
    </row>
    <row r="301" spans="1:20" s="4" customFormat="1" ht="130.5" customHeight="1">
      <c r="A301" s="36" t="s">
        <v>1071</v>
      </c>
      <c r="B301" s="7" t="s">
        <v>22</v>
      </c>
      <c r="C301" s="7" t="s">
        <v>2108</v>
      </c>
      <c r="D301" s="7" t="s">
        <v>1073</v>
      </c>
      <c r="E301" s="73" t="s">
        <v>1123</v>
      </c>
      <c r="F301" s="7" t="s">
        <v>1124</v>
      </c>
      <c r="G301" s="6" t="s">
        <v>1081</v>
      </c>
      <c r="H301" s="7" t="s">
        <v>1073</v>
      </c>
      <c r="I301" s="7" t="s">
        <v>1073</v>
      </c>
      <c r="J301" s="14">
        <v>550000</v>
      </c>
      <c r="K301" s="44" t="s">
        <v>27</v>
      </c>
      <c r="L301" s="6" t="s">
        <v>28</v>
      </c>
      <c r="M301" s="59">
        <v>0.66339999999999999</v>
      </c>
      <c r="N301" s="7" t="s">
        <v>29</v>
      </c>
      <c r="O301" s="7" t="s">
        <v>967</v>
      </c>
      <c r="P301" s="7" t="s">
        <v>2156</v>
      </c>
      <c r="Q301" s="62">
        <v>98070</v>
      </c>
      <c r="R301" s="6" t="s">
        <v>30</v>
      </c>
      <c r="S301" s="6" t="s">
        <v>1125</v>
      </c>
      <c r="T301" s="19"/>
    </row>
    <row r="302" spans="1:20" s="4" customFormat="1" ht="130.5" customHeight="1">
      <c r="A302" s="36" t="s">
        <v>1071</v>
      </c>
      <c r="B302" s="7" t="s">
        <v>22</v>
      </c>
      <c r="C302" s="7" t="s">
        <v>1126</v>
      </c>
      <c r="D302" s="7" t="s">
        <v>1073</v>
      </c>
      <c r="E302" s="73" t="s">
        <v>1127</v>
      </c>
      <c r="F302" s="7" t="s">
        <v>1128</v>
      </c>
      <c r="G302" s="6" t="s">
        <v>1081</v>
      </c>
      <c r="H302" s="7" t="s">
        <v>1073</v>
      </c>
      <c r="I302" s="7" t="s">
        <v>1073</v>
      </c>
      <c r="J302" s="14">
        <v>750000</v>
      </c>
      <c r="K302" s="44" t="s">
        <v>27</v>
      </c>
      <c r="L302" s="6" t="s">
        <v>28</v>
      </c>
      <c r="M302" s="59">
        <v>0.66339999999999999</v>
      </c>
      <c r="N302" s="7" t="s">
        <v>29</v>
      </c>
      <c r="O302" s="7" t="s">
        <v>967</v>
      </c>
      <c r="P302" s="7" t="s">
        <v>1129</v>
      </c>
      <c r="Q302" s="62" t="s">
        <v>1130</v>
      </c>
      <c r="R302" s="6" t="s">
        <v>30</v>
      </c>
      <c r="S302" s="6" t="s">
        <v>1131</v>
      </c>
      <c r="T302" s="19"/>
    </row>
    <row r="303" spans="1:20" s="4" customFormat="1" ht="130.5" customHeight="1">
      <c r="A303" s="36" t="s">
        <v>1071</v>
      </c>
      <c r="B303" s="7" t="s">
        <v>35</v>
      </c>
      <c r="C303" s="7" t="s">
        <v>1132</v>
      </c>
      <c r="D303" s="7" t="s">
        <v>1073</v>
      </c>
      <c r="E303" s="73" t="s">
        <v>1133</v>
      </c>
      <c r="F303" s="7" t="s">
        <v>1134</v>
      </c>
      <c r="G303" s="6" t="s">
        <v>1135</v>
      </c>
      <c r="H303" s="7" t="s">
        <v>1073</v>
      </c>
      <c r="I303" s="7" t="s">
        <v>1073</v>
      </c>
      <c r="J303" s="14">
        <v>1150000</v>
      </c>
      <c r="K303" s="44" t="s">
        <v>27</v>
      </c>
      <c r="L303" s="6" t="s">
        <v>39</v>
      </c>
      <c r="M303" s="59">
        <v>0.66339999999999999</v>
      </c>
      <c r="N303" s="7" t="s">
        <v>29</v>
      </c>
      <c r="O303" s="7" t="s">
        <v>967</v>
      </c>
      <c r="P303" s="7" t="s">
        <v>2157</v>
      </c>
      <c r="Q303" s="62">
        <v>98070</v>
      </c>
      <c r="R303" s="6" t="s">
        <v>294</v>
      </c>
      <c r="S303" s="6" t="s">
        <v>1136</v>
      </c>
      <c r="T303" s="19"/>
    </row>
    <row r="304" spans="1:20" s="4" customFormat="1" ht="130.5" customHeight="1">
      <c r="A304" s="36" t="s">
        <v>1071</v>
      </c>
      <c r="B304" s="7" t="s">
        <v>35</v>
      </c>
      <c r="C304" s="7" t="s">
        <v>2109</v>
      </c>
      <c r="D304" s="7" t="s">
        <v>1073</v>
      </c>
      <c r="E304" s="73" t="s">
        <v>1137</v>
      </c>
      <c r="F304" s="7" t="s">
        <v>1138</v>
      </c>
      <c r="G304" s="6" t="s">
        <v>1117</v>
      </c>
      <c r="H304" s="7" t="s">
        <v>1073</v>
      </c>
      <c r="I304" s="7" t="s">
        <v>1073</v>
      </c>
      <c r="J304" s="14">
        <v>450000</v>
      </c>
      <c r="K304" s="44" t="s">
        <v>27</v>
      </c>
      <c r="L304" s="6" t="s">
        <v>39</v>
      </c>
      <c r="M304" s="59">
        <v>0.66339999999999999</v>
      </c>
      <c r="N304" s="7" t="s">
        <v>29</v>
      </c>
      <c r="O304" s="7" t="s">
        <v>967</v>
      </c>
      <c r="P304" s="7" t="s">
        <v>2158</v>
      </c>
      <c r="Q304" s="62">
        <v>98070</v>
      </c>
      <c r="R304" s="6" t="s">
        <v>121</v>
      </c>
      <c r="S304" s="6" t="s">
        <v>1139</v>
      </c>
      <c r="T304" s="19"/>
    </row>
    <row r="305" spans="1:20" s="4" customFormat="1" ht="130.5" customHeight="1">
      <c r="A305" s="36" t="s">
        <v>1071</v>
      </c>
      <c r="B305" s="7" t="s">
        <v>22</v>
      </c>
      <c r="C305" s="7" t="s">
        <v>2109</v>
      </c>
      <c r="D305" s="7" t="s">
        <v>1073</v>
      </c>
      <c r="E305" s="73" t="s">
        <v>1140</v>
      </c>
      <c r="F305" s="7" t="s">
        <v>1141</v>
      </c>
      <c r="G305" s="6" t="s">
        <v>1081</v>
      </c>
      <c r="H305" s="7" t="s">
        <v>1073</v>
      </c>
      <c r="I305" s="7" t="s">
        <v>1073</v>
      </c>
      <c r="J305" s="14">
        <v>705000</v>
      </c>
      <c r="K305" s="44" t="s">
        <v>27</v>
      </c>
      <c r="L305" s="6" t="s">
        <v>28</v>
      </c>
      <c r="M305" s="59">
        <v>0.66339999999999999</v>
      </c>
      <c r="N305" s="7" t="s">
        <v>29</v>
      </c>
      <c r="O305" s="7" t="s">
        <v>967</v>
      </c>
      <c r="P305" s="7" t="s">
        <v>2158</v>
      </c>
      <c r="Q305" s="62">
        <v>98070</v>
      </c>
      <c r="R305" s="6" t="s">
        <v>30</v>
      </c>
      <c r="S305" s="6" t="s">
        <v>1142</v>
      </c>
      <c r="T305" s="19"/>
    </row>
    <row r="306" spans="1:20" s="4" customFormat="1" ht="130.5" customHeight="1">
      <c r="A306" s="36" t="s">
        <v>1071</v>
      </c>
      <c r="B306" s="7" t="s">
        <v>22</v>
      </c>
      <c r="C306" s="7" t="s">
        <v>1143</v>
      </c>
      <c r="D306" s="7" t="s">
        <v>1073</v>
      </c>
      <c r="E306" s="73" t="s">
        <v>1144</v>
      </c>
      <c r="F306" s="7" t="s">
        <v>1145</v>
      </c>
      <c r="G306" s="6" t="s">
        <v>1099</v>
      </c>
      <c r="H306" s="7" t="s">
        <v>1073</v>
      </c>
      <c r="I306" s="7" t="s">
        <v>1073</v>
      </c>
      <c r="J306" s="14">
        <v>500000</v>
      </c>
      <c r="K306" s="44" t="s">
        <v>27</v>
      </c>
      <c r="L306" s="6" t="s">
        <v>28</v>
      </c>
      <c r="M306" s="59">
        <v>0.66339999999999999</v>
      </c>
      <c r="N306" s="7" t="s">
        <v>29</v>
      </c>
      <c r="O306" s="7" t="s">
        <v>967</v>
      </c>
      <c r="P306" s="7" t="s">
        <v>1143</v>
      </c>
      <c r="Q306" s="62">
        <v>98073</v>
      </c>
      <c r="R306" s="6" t="s">
        <v>34</v>
      </c>
      <c r="S306" s="6" t="s">
        <v>1146</v>
      </c>
      <c r="T306" s="19"/>
    </row>
    <row r="307" spans="1:20" s="4" customFormat="1" ht="130.5" customHeight="1">
      <c r="A307" s="36" t="s">
        <v>1071</v>
      </c>
      <c r="B307" s="7" t="s">
        <v>35</v>
      </c>
      <c r="C307" s="7" t="s">
        <v>1143</v>
      </c>
      <c r="D307" s="7" t="s">
        <v>1073</v>
      </c>
      <c r="E307" s="73" t="s">
        <v>1147</v>
      </c>
      <c r="F307" s="7" t="s">
        <v>1148</v>
      </c>
      <c r="G307" s="6" t="s">
        <v>1149</v>
      </c>
      <c r="H307" s="7" t="s">
        <v>1073</v>
      </c>
      <c r="I307" s="7" t="s">
        <v>1073</v>
      </c>
      <c r="J307" s="14">
        <v>732000</v>
      </c>
      <c r="K307" s="44" t="s">
        <v>27</v>
      </c>
      <c r="L307" s="6" t="s">
        <v>39</v>
      </c>
      <c r="M307" s="59">
        <v>0.66339999999999999</v>
      </c>
      <c r="N307" s="7" t="s">
        <v>29</v>
      </c>
      <c r="O307" s="7" t="s">
        <v>967</v>
      </c>
      <c r="P307" s="7" t="s">
        <v>1143</v>
      </c>
      <c r="Q307" s="62">
        <v>98073</v>
      </c>
      <c r="R307" s="6" t="s">
        <v>40</v>
      </c>
      <c r="S307" s="6" t="s">
        <v>1150</v>
      </c>
      <c r="T307" s="19"/>
    </row>
    <row r="308" spans="1:20" s="4" customFormat="1" ht="130.5" customHeight="1">
      <c r="A308" s="36" t="s">
        <v>1071</v>
      </c>
      <c r="B308" s="7" t="s">
        <v>35</v>
      </c>
      <c r="C308" s="7" t="s">
        <v>1151</v>
      </c>
      <c r="D308" s="7" t="s">
        <v>1073</v>
      </c>
      <c r="E308" s="73" t="s">
        <v>1152</v>
      </c>
      <c r="F308" s="7" t="s">
        <v>1153</v>
      </c>
      <c r="G308" s="6" t="s">
        <v>1154</v>
      </c>
      <c r="H308" s="7" t="s">
        <v>1073</v>
      </c>
      <c r="I308" s="7" t="s">
        <v>1073</v>
      </c>
      <c r="J308" s="14">
        <v>1146220.23</v>
      </c>
      <c r="K308" s="44" t="s">
        <v>27</v>
      </c>
      <c r="L308" s="6" t="s">
        <v>39</v>
      </c>
      <c r="M308" s="59">
        <v>0.66339999999999999</v>
      </c>
      <c r="N308" s="7" t="s">
        <v>29</v>
      </c>
      <c r="O308" s="7" t="s">
        <v>967</v>
      </c>
      <c r="P308" s="7" t="s">
        <v>2159</v>
      </c>
      <c r="Q308" s="62">
        <v>98070</v>
      </c>
      <c r="R308" s="6" t="s">
        <v>40</v>
      </c>
      <c r="S308" s="6" t="s">
        <v>1155</v>
      </c>
      <c r="T308" s="19"/>
    </row>
    <row r="309" spans="1:20" s="4" customFormat="1" ht="130.5" customHeight="1">
      <c r="A309" s="36" t="s">
        <v>1071</v>
      </c>
      <c r="B309" s="7" t="s">
        <v>35</v>
      </c>
      <c r="C309" s="7" t="s">
        <v>1156</v>
      </c>
      <c r="D309" s="7" t="s">
        <v>1073</v>
      </c>
      <c r="E309" s="73" t="s">
        <v>1157</v>
      </c>
      <c r="F309" s="7" t="s">
        <v>1158</v>
      </c>
      <c r="G309" s="6" t="s">
        <v>1117</v>
      </c>
      <c r="H309" s="7" t="s">
        <v>1073</v>
      </c>
      <c r="I309" s="7" t="s">
        <v>1073</v>
      </c>
      <c r="J309" s="14">
        <v>1146220.23</v>
      </c>
      <c r="K309" s="44" t="s">
        <v>27</v>
      </c>
      <c r="L309" s="6" t="s">
        <v>39</v>
      </c>
      <c r="M309" s="59">
        <v>0.66339999999999999</v>
      </c>
      <c r="N309" s="7" t="s">
        <v>29</v>
      </c>
      <c r="O309" s="7" t="s">
        <v>967</v>
      </c>
      <c r="P309" s="7" t="s">
        <v>2160</v>
      </c>
      <c r="Q309" s="62">
        <v>98070</v>
      </c>
      <c r="R309" s="6" t="s">
        <v>121</v>
      </c>
      <c r="S309" s="6" t="s">
        <v>1159</v>
      </c>
      <c r="T309" s="19"/>
    </row>
    <row r="310" spans="1:20" s="4" customFormat="1" ht="130.5" customHeight="1">
      <c r="A310" s="36" t="s">
        <v>1071</v>
      </c>
      <c r="B310" s="7" t="s">
        <v>22</v>
      </c>
      <c r="C310" s="7" t="s">
        <v>1160</v>
      </c>
      <c r="D310" s="7" t="s">
        <v>1073</v>
      </c>
      <c r="E310" s="73" t="s">
        <v>1161</v>
      </c>
      <c r="F310" s="7" t="s">
        <v>1162</v>
      </c>
      <c r="G310" s="6" t="s">
        <v>1081</v>
      </c>
      <c r="H310" s="7" t="s">
        <v>1073</v>
      </c>
      <c r="I310" s="7" t="s">
        <v>1073</v>
      </c>
      <c r="J310" s="14">
        <v>1146220.23</v>
      </c>
      <c r="K310" s="44" t="s">
        <v>27</v>
      </c>
      <c r="L310" s="6" t="s">
        <v>28</v>
      </c>
      <c r="M310" s="59">
        <v>0.66339999999999999</v>
      </c>
      <c r="N310" s="7" t="s">
        <v>29</v>
      </c>
      <c r="O310" s="7" t="s">
        <v>967</v>
      </c>
      <c r="P310" s="7" t="s">
        <v>1163</v>
      </c>
      <c r="Q310" s="62" t="s">
        <v>1164</v>
      </c>
      <c r="R310" s="6" t="s">
        <v>30</v>
      </c>
      <c r="S310" s="6" t="s">
        <v>1165</v>
      </c>
      <c r="T310" s="19"/>
    </row>
    <row r="311" spans="1:20" s="4" customFormat="1" ht="130.5" customHeight="1">
      <c r="A311" s="36" t="s">
        <v>1071</v>
      </c>
      <c r="B311" s="7" t="s">
        <v>22</v>
      </c>
      <c r="C311" s="7" t="s">
        <v>1166</v>
      </c>
      <c r="D311" s="7" t="s">
        <v>1073</v>
      </c>
      <c r="E311" s="73" t="s">
        <v>1167</v>
      </c>
      <c r="F311" s="7" t="s">
        <v>1168</v>
      </c>
      <c r="G311" s="6" t="s">
        <v>1099</v>
      </c>
      <c r="H311" s="7" t="s">
        <v>1073</v>
      </c>
      <c r="I311" s="7" t="s">
        <v>1073</v>
      </c>
      <c r="J311" s="14">
        <v>1146220.23</v>
      </c>
      <c r="K311" s="44" t="s">
        <v>27</v>
      </c>
      <c r="L311" s="6" t="s">
        <v>28</v>
      </c>
      <c r="M311" s="59">
        <v>0.66339999999999999</v>
      </c>
      <c r="N311" s="7" t="s">
        <v>29</v>
      </c>
      <c r="O311" s="7" t="s">
        <v>967</v>
      </c>
      <c r="P311" s="7" t="s">
        <v>1166</v>
      </c>
      <c r="Q311" s="62">
        <v>98075</v>
      </c>
      <c r="R311" s="6" t="s">
        <v>34</v>
      </c>
      <c r="S311" s="6" t="s">
        <v>1169</v>
      </c>
      <c r="T311" s="19"/>
    </row>
    <row r="312" spans="1:20" s="4" customFormat="1" ht="130.5" customHeight="1">
      <c r="A312" s="36" t="s">
        <v>1071</v>
      </c>
      <c r="B312" s="7" t="s">
        <v>35</v>
      </c>
      <c r="C312" s="7" t="s">
        <v>2110</v>
      </c>
      <c r="D312" s="7" t="s">
        <v>1073</v>
      </c>
      <c r="E312" s="73" t="s">
        <v>1170</v>
      </c>
      <c r="F312" s="7" t="s">
        <v>1171</v>
      </c>
      <c r="G312" s="6" t="s">
        <v>1117</v>
      </c>
      <c r="H312" s="7" t="s">
        <v>1073</v>
      </c>
      <c r="I312" s="7" t="s">
        <v>1073</v>
      </c>
      <c r="J312" s="14">
        <v>900000</v>
      </c>
      <c r="K312" s="44" t="s">
        <v>27</v>
      </c>
      <c r="L312" s="6" t="s">
        <v>39</v>
      </c>
      <c r="M312" s="59">
        <v>0.66339999999999999</v>
      </c>
      <c r="N312" s="7" t="s">
        <v>29</v>
      </c>
      <c r="O312" s="7" t="s">
        <v>967</v>
      </c>
      <c r="P312" s="7" t="s">
        <v>2161</v>
      </c>
      <c r="Q312" s="62">
        <v>98070</v>
      </c>
      <c r="R312" s="6" t="s">
        <v>121</v>
      </c>
      <c r="S312" s="6" t="s">
        <v>1172</v>
      </c>
      <c r="T312" s="19"/>
    </row>
    <row r="313" spans="1:20" s="4" customFormat="1" ht="130.5" customHeight="1">
      <c r="A313" s="36" t="s">
        <v>1071</v>
      </c>
      <c r="B313" s="7" t="s">
        <v>22</v>
      </c>
      <c r="C313" s="7" t="s">
        <v>2111</v>
      </c>
      <c r="D313" s="7" t="s">
        <v>1073</v>
      </c>
      <c r="E313" s="73" t="s">
        <v>1173</v>
      </c>
      <c r="F313" s="7" t="s">
        <v>1174</v>
      </c>
      <c r="G313" s="6" t="s">
        <v>1081</v>
      </c>
      <c r="H313" s="7" t="s">
        <v>1073</v>
      </c>
      <c r="I313" s="7" t="s">
        <v>1073</v>
      </c>
      <c r="J313" s="14">
        <v>500000</v>
      </c>
      <c r="K313" s="44" t="s">
        <v>27</v>
      </c>
      <c r="L313" s="6" t="s">
        <v>28</v>
      </c>
      <c r="M313" s="59">
        <v>0.66339999999999999</v>
      </c>
      <c r="N313" s="7" t="s">
        <v>29</v>
      </c>
      <c r="O313" s="7" t="s">
        <v>967</v>
      </c>
      <c r="P313" s="7" t="s">
        <v>1175</v>
      </c>
      <c r="Q313" s="62" t="s">
        <v>1176</v>
      </c>
      <c r="R313" s="6" t="s">
        <v>30</v>
      </c>
      <c r="S313" s="6" t="s">
        <v>1177</v>
      </c>
      <c r="T313" s="19"/>
    </row>
    <row r="314" spans="1:20" s="4" customFormat="1" ht="130.5" customHeight="1">
      <c r="A314" s="36" t="s">
        <v>1071</v>
      </c>
      <c r="B314" s="7" t="s">
        <v>22</v>
      </c>
      <c r="C314" s="7" t="s">
        <v>2112</v>
      </c>
      <c r="D314" s="7" t="s">
        <v>1073</v>
      </c>
      <c r="E314" s="73" t="s">
        <v>1178</v>
      </c>
      <c r="F314" s="7" t="s">
        <v>1179</v>
      </c>
      <c r="G314" s="6" t="s">
        <v>1081</v>
      </c>
      <c r="H314" s="7" t="s">
        <v>1073</v>
      </c>
      <c r="I314" s="7" t="s">
        <v>1073</v>
      </c>
      <c r="J314" s="14">
        <v>1150000</v>
      </c>
      <c r="K314" s="44" t="s">
        <v>27</v>
      </c>
      <c r="L314" s="6" t="s">
        <v>28</v>
      </c>
      <c r="M314" s="59">
        <v>0.66339999999999999</v>
      </c>
      <c r="N314" s="7" t="s">
        <v>29</v>
      </c>
      <c r="O314" s="7" t="s">
        <v>967</v>
      </c>
      <c r="P314" s="7" t="s">
        <v>2162</v>
      </c>
      <c r="Q314" s="62">
        <v>98070</v>
      </c>
      <c r="R314" s="6" t="s">
        <v>30</v>
      </c>
      <c r="S314" s="6" t="s">
        <v>1180</v>
      </c>
      <c r="T314" s="19"/>
    </row>
    <row r="315" spans="1:20" s="4" customFormat="1" ht="130.5" customHeight="1">
      <c r="A315" s="36" t="s">
        <v>1071</v>
      </c>
      <c r="B315" s="7" t="s">
        <v>35</v>
      </c>
      <c r="C315" s="7" t="s">
        <v>1181</v>
      </c>
      <c r="D315" s="7" t="s">
        <v>1073</v>
      </c>
      <c r="E315" s="73" t="s">
        <v>1182</v>
      </c>
      <c r="F315" s="7" t="s">
        <v>1183</v>
      </c>
      <c r="G315" s="6" t="s">
        <v>1117</v>
      </c>
      <c r="H315" s="7" t="s">
        <v>1073</v>
      </c>
      <c r="I315" s="7" t="s">
        <v>1073</v>
      </c>
      <c r="J315" s="14">
        <v>909000</v>
      </c>
      <c r="K315" s="44" t="s">
        <v>27</v>
      </c>
      <c r="L315" s="6" t="s">
        <v>39</v>
      </c>
      <c r="M315" s="59">
        <v>0.66339999999999999</v>
      </c>
      <c r="N315" s="7" t="s">
        <v>29</v>
      </c>
      <c r="O315" s="7" t="s">
        <v>967</v>
      </c>
      <c r="P315" s="7" t="s">
        <v>1181</v>
      </c>
      <c r="Q315" s="62">
        <v>98076</v>
      </c>
      <c r="R315" s="6" t="s">
        <v>121</v>
      </c>
      <c r="S315" s="6" t="s">
        <v>1184</v>
      </c>
      <c r="T315" s="19"/>
    </row>
    <row r="316" spans="1:20" s="4" customFormat="1" ht="130.5" customHeight="1">
      <c r="A316" s="36" t="s">
        <v>1071</v>
      </c>
      <c r="B316" s="7" t="s">
        <v>35</v>
      </c>
      <c r="C316" s="7" t="s">
        <v>1181</v>
      </c>
      <c r="D316" s="7" t="s">
        <v>1073</v>
      </c>
      <c r="E316" s="73" t="s">
        <v>1185</v>
      </c>
      <c r="F316" s="7" t="s">
        <v>1186</v>
      </c>
      <c r="G316" s="6" t="s">
        <v>757</v>
      </c>
      <c r="H316" s="7" t="s">
        <v>1073</v>
      </c>
      <c r="I316" s="7" t="s">
        <v>1073</v>
      </c>
      <c r="J316" s="14">
        <v>600000</v>
      </c>
      <c r="K316" s="44" t="s">
        <v>27</v>
      </c>
      <c r="L316" s="6" t="s">
        <v>39</v>
      </c>
      <c r="M316" s="59">
        <v>0.66339999999999999</v>
      </c>
      <c r="N316" s="7" t="s">
        <v>29</v>
      </c>
      <c r="O316" s="7" t="s">
        <v>967</v>
      </c>
      <c r="P316" s="7" t="s">
        <v>1181</v>
      </c>
      <c r="Q316" s="62">
        <v>98076</v>
      </c>
      <c r="R316" s="6" t="s">
        <v>44</v>
      </c>
      <c r="S316" s="6" t="s">
        <v>1187</v>
      </c>
      <c r="T316" s="19"/>
    </row>
    <row r="317" spans="1:20" s="4" customFormat="1" ht="130.5" customHeight="1">
      <c r="A317" s="36" t="s">
        <v>1071</v>
      </c>
      <c r="B317" s="7" t="s">
        <v>22</v>
      </c>
      <c r="C317" s="7" t="s">
        <v>1188</v>
      </c>
      <c r="D317" s="7" t="s">
        <v>1073</v>
      </c>
      <c r="E317" s="73" t="s">
        <v>1189</v>
      </c>
      <c r="F317" s="7" t="s">
        <v>1190</v>
      </c>
      <c r="G317" s="6" t="s">
        <v>1081</v>
      </c>
      <c r="H317" s="7" t="s">
        <v>1073</v>
      </c>
      <c r="I317" s="7" t="s">
        <v>1073</v>
      </c>
      <c r="J317" s="14">
        <v>1146220.23</v>
      </c>
      <c r="K317" s="44" t="s">
        <v>27</v>
      </c>
      <c r="L317" s="6" t="s">
        <v>28</v>
      </c>
      <c r="M317" s="59">
        <v>0.66339999999999999</v>
      </c>
      <c r="N317" s="7" t="s">
        <v>29</v>
      </c>
      <c r="O317" s="7" t="s">
        <v>967</v>
      </c>
      <c r="P317" s="7" t="s">
        <v>1163</v>
      </c>
      <c r="Q317" s="62" t="s">
        <v>1164</v>
      </c>
      <c r="R317" s="6" t="s">
        <v>30</v>
      </c>
      <c r="S317" s="6" t="s">
        <v>1191</v>
      </c>
      <c r="T317" s="19"/>
    </row>
    <row r="318" spans="1:20" s="4" customFormat="1" ht="130.5" customHeight="1">
      <c r="A318" s="36" t="s">
        <v>1071</v>
      </c>
      <c r="B318" s="7" t="s">
        <v>22</v>
      </c>
      <c r="C318" s="7" t="s">
        <v>1192</v>
      </c>
      <c r="D318" s="7" t="s">
        <v>1073</v>
      </c>
      <c r="E318" s="73" t="s">
        <v>1193</v>
      </c>
      <c r="F318" s="7" t="s">
        <v>1194</v>
      </c>
      <c r="G318" s="6" t="s">
        <v>1099</v>
      </c>
      <c r="H318" s="7" t="s">
        <v>1073</v>
      </c>
      <c r="I318" s="7" t="s">
        <v>1073</v>
      </c>
      <c r="J318" s="14">
        <v>1146220.23</v>
      </c>
      <c r="K318" s="44" t="s">
        <v>27</v>
      </c>
      <c r="L318" s="6" t="s">
        <v>28</v>
      </c>
      <c r="M318" s="59">
        <v>0.66339999999999999</v>
      </c>
      <c r="N318" s="7" t="s">
        <v>29</v>
      </c>
      <c r="O318" s="7" t="s">
        <v>967</v>
      </c>
      <c r="P318" s="7" t="s">
        <v>1195</v>
      </c>
      <c r="Q318" s="62">
        <v>98069</v>
      </c>
      <c r="R318" s="6" t="s">
        <v>34</v>
      </c>
      <c r="S318" s="6" t="s">
        <v>1195</v>
      </c>
      <c r="T318" s="19"/>
    </row>
    <row r="319" spans="1:20" s="4" customFormat="1" ht="130.5" customHeight="1">
      <c r="A319" s="36" t="s">
        <v>1071</v>
      </c>
      <c r="B319" s="7" t="s">
        <v>35</v>
      </c>
      <c r="C319" s="7" t="s">
        <v>1196</v>
      </c>
      <c r="D319" s="7" t="s">
        <v>1073</v>
      </c>
      <c r="E319" s="73" t="s">
        <v>1197</v>
      </c>
      <c r="F319" s="7" t="s">
        <v>1198</v>
      </c>
      <c r="G319" s="6" t="s">
        <v>1199</v>
      </c>
      <c r="H319" s="7" t="s">
        <v>1073</v>
      </c>
      <c r="I319" s="7" t="s">
        <v>1073</v>
      </c>
      <c r="J319" s="14">
        <v>1110000</v>
      </c>
      <c r="K319" s="44" t="s">
        <v>27</v>
      </c>
      <c r="L319" s="6" t="s">
        <v>39</v>
      </c>
      <c r="M319" s="59">
        <v>0.66339999999999999</v>
      </c>
      <c r="N319" s="7" t="s">
        <v>29</v>
      </c>
      <c r="O319" s="7" t="s">
        <v>967</v>
      </c>
      <c r="P319" s="7" t="s">
        <v>1196</v>
      </c>
      <c r="Q319" s="62">
        <v>98078</v>
      </c>
      <c r="R319" s="6" t="s">
        <v>58</v>
      </c>
      <c r="S319" s="6" t="s">
        <v>1200</v>
      </c>
      <c r="T319" s="19"/>
    </row>
    <row r="320" spans="1:20" s="4" customFormat="1" ht="130.5" customHeight="1">
      <c r="A320" s="36" t="s">
        <v>1071</v>
      </c>
      <c r="B320" s="7" t="s">
        <v>22</v>
      </c>
      <c r="C320" s="7" t="s">
        <v>1201</v>
      </c>
      <c r="D320" s="7" t="s">
        <v>1073</v>
      </c>
      <c r="E320" s="73" t="s">
        <v>1202</v>
      </c>
      <c r="F320" s="7" t="s">
        <v>1203</v>
      </c>
      <c r="G320" s="6" t="s">
        <v>1081</v>
      </c>
      <c r="H320" s="7" t="s">
        <v>1073</v>
      </c>
      <c r="I320" s="7" t="s">
        <v>1073</v>
      </c>
      <c r="J320" s="14">
        <v>1146220.23</v>
      </c>
      <c r="K320" s="44" t="s">
        <v>27</v>
      </c>
      <c r="L320" s="6" t="s">
        <v>28</v>
      </c>
      <c r="M320" s="59">
        <v>0.66339999999999999</v>
      </c>
      <c r="N320" s="7" t="s">
        <v>29</v>
      </c>
      <c r="O320" s="7" t="s">
        <v>967</v>
      </c>
      <c r="P320" s="7" t="s">
        <v>2163</v>
      </c>
      <c r="Q320" s="62">
        <v>98079</v>
      </c>
      <c r="R320" s="6" t="s">
        <v>30</v>
      </c>
      <c r="S320" s="6" t="s">
        <v>1204</v>
      </c>
      <c r="T320" s="19"/>
    </row>
    <row r="321" spans="1:20" s="4" customFormat="1" ht="130.5" customHeight="1">
      <c r="A321" s="36" t="s">
        <v>1071</v>
      </c>
      <c r="B321" s="7" t="s">
        <v>104</v>
      </c>
      <c r="C321" s="7" t="s">
        <v>1205</v>
      </c>
      <c r="D321" s="7" t="s">
        <v>1073</v>
      </c>
      <c r="E321" s="73" t="s">
        <v>1206</v>
      </c>
      <c r="F321" s="7" t="s">
        <v>1207</v>
      </c>
      <c r="G321" s="6" t="s">
        <v>1208</v>
      </c>
      <c r="H321" s="7" t="s">
        <v>1073</v>
      </c>
      <c r="I321" s="7" t="s">
        <v>1073</v>
      </c>
      <c r="J321" s="14">
        <v>1102050</v>
      </c>
      <c r="K321" s="44" t="s">
        <v>27</v>
      </c>
      <c r="L321" s="6" t="s">
        <v>109</v>
      </c>
      <c r="M321" s="59">
        <v>0.66339999999999999</v>
      </c>
      <c r="N321" s="7" t="s">
        <v>29</v>
      </c>
      <c r="O321" s="7" t="s">
        <v>967</v>
      </c>
      <c r="P321" s="7" t="s">
        <v>2164</v>
      </c>
      <c r="Q321" s="62">
        <v>98060</v>
      </c>
      <c r="R321" s="6" t="s">
        <v>110</v>
      </c>
      <c r="S321" s="6" t="s">
        <v>1209</v>
      </c>
      <c r="T321" s="19"/>
    </row>
    <row r="322" spans="1:20" s="4" customFormat="1" ht="130.5" customHeight="1">
      <c r="A322" s="36" t="s">
        <v>1071</v>
      </c>
      <c r="B322" s="7" t="s">
        <v>35</v>
      </c>
      <c r="C322" s="7" t="s">
        <v>1210</v>
      </c>
      <c r="D322" s="7" t="s">
        <v>1073</v>
      </c>
      <c r="E322" s="73" t="s">
        <v>1211</v>
      </c>
      <c r="F322" s="7" t="s">
        <v>1212</v>
      </c>
      <c r="G322" s="6" t="s">
        <v>1213</v>
      </c>
      <c r="H322" s="7" t="s">
        <v>1073</v>
      </c>
      <c r="I322" s="7" t="s">
        <v>1073</v>
      </c>
      <c r="J322" s="14">
        <v>821540.71</v>
      </c>
      <c r="K322" s="44" t="s">
        <v>27</v>
      </c>
      <c r="L322" s="6" t="s">
        <v>39</v>
      </c>
      <c r="M322" s="59">
        <v>0.66339999999999999</v>
      </c>
      <c r="N322" s="7" t="s">
        <v>29</v>
      </c>
      <c r="O322" s="7" t="s">
        <v>967</v>
      </c>
      <c r="P322" s="7" t="s">
        <v>1210</v>
      </c>
      <c r="Q322" s="62">
        <v>98070</v>
      </c>
      <c r="R322" s="6" t="s">
        <v>40</v>
      </c>
      <c r="S322" s="6" t="s">
        <v>1214</v>
      </c>
      <c r="T322" s="19"/>
    </row>
    <row r="323" spans="1:20" s="4" customFormat="1" ht="130.5" customHeight="1">
      <c r="A323" s="36" t="s">
        <v>1071</v>
      </c>
      <c r="B323" s="7" t="s">
        <v>35</v>
      </c>
      <c r="C323" s="7" t="s">
        <v>1181</v>
      </c>
      <c r="D323" s="7" t="s">
        <v>1073</v>
      </c>
      <c r="E323" s="73" t="s">
        <v>1215</v>
      </c>
      <c r="F323" s="7" t="s">
        <v>1216</v>
      </c>
      <c r="G323" s="6" t="s">
        <v>778</v>
      </c>
      <c r="H323" s="7" t="s">
        <v>1073</v>
      </c>
      <c r="I323" s="7" t="s">
        <v>1073</v>
      </c>
      <c r="J323" s="14">
        <v>304667.88</v>
      </c>
      <c r="K323" s="44" t="s">
        <v>27</v>
      </c>
      <c r="L323" s="6" t="s">
        <v>39</v>
      </c>
      <c r="M323" s="59">
        <v>0.66339999999999999</v>
      </c>
      <c r="N323" s="7" t="s">
        <v>29</v>
      </c>
      <c r="O323" s="7" t="s">
        <v>967</v>
      </c>
      <c r="P323" s="7" t="s">
        <v>1181</v>
      </c>
      <c r="Q323" s="62">
        <v>98076</v>
      </c>
      <c r="R323" s="6" t="s">
        <v>89</v>
      </c>
      <c r="S323" s="6" t="s">
        <v>1217</v>
      </c>
      <c r="T323" s="19"/>
    </row>
    <row r="324" spans="1:20" s="4" customFormat="1" ht="130.5" customHeight="1">
      <c r="A324" s="36" t="s">
        <v>1071</v>
      </c>
      <c r="B324" s="7" t="s">
        <v>35</v>
      </c>
      <c r="C324" s="7" t="s">
        <v>1181</v>
      </c>
      <c r="D324" s="7" t="s">
        <v>1073</v>
      </c>
      <c r="E324" s="73" t="s">
        <v>1218</v>
      </c>
      <c r="F324" s="7" t="s">
        <v>1219</v>
      </c>
      <c r="G324" s="6" t="s">
        <v>1220</v>
      </c>
      <c r="H324" s="7" t="s">
        <v>1073</v>
      </c>
      <c r="I324" s="7" t="s">
        <v>1073</v>
      </c>
      <c r="J324" s="14">
        <v>863733.53</v>
      </c>
      <c r="K324" s="44" t="s">
        <v>27</v>
      </c>
      <c r="L324" s="6" t="s">
        <v>39</v>
      </c>
      <c r="M324" s="59">
        <v>0.66339999999999999</v>
      </c>
      <c r="N324" s="7" t="s">
        <v>29</v>
      </c>
      <c r="O324" s="7" t="s">
        <v>967</v>
      </c>
      <c r="P324" s="7" t="s">
        <v>1181</v>
      </c>
      <c r="Q324" s="62">
        <v>98076</v>
      </c>
      <c r="R324" s="6" t="s">
        <v>93</v>
      </c>
      <c r="S324" s="6" t="s">
        <v>1217</v>
      </c>
      <c r="T324" s="19"/>
    </row>
    <row r="325" spans="1:20" s="4" customFormat="1" ht="130.5" customHeight="1">
      <c r="A325" s="36" t="s">
        <v>1221</v>
      </c>
      <c r="B325" s="7" t="s">
        <v>22</v>
      </c>
      <c r="C325" s="7" t="s">
        <v>1222</v>
      </c>
      <c r="D325" s="7"/>
      <c r="E325" s="73" t="s">
        <v>1223</v>
      </c>
      <c r="F325" s="7" t="s">
        <v>1224</v>
      </c>
      <c r="G325" s="11" t="s">
        <v>1225</v>
      </c>
      <c r="H325" s="48">
        <v>45849</v>
      </c>
      <c r="I325" s="48">
        <v>47483</v>
      </c>
      <c r="J325" s="91">
        <v>1300000</v>
      </c>
      <c r="K325" s="44" t="s">
        <v>27</v>
      </c>
      <c r="L325" s="6" t="s">
        <v>230</v>
      </c>
      <c r="M325" s="59">
        <v>0.66339999999999999</v>
      </c>
      <c r="N325" s="7" t="s">
        <v>29</v>
      </c>
      <c r="O325" s="7" t="s">
        <v>619</v>
      </c>
      <c r="P325" s="7" t="s">
        <v>1222</v>
      </c>
      <c r="Q325" s="62">
        <v>90011</v>
      </c>
      <c r="R325" s="6" t="s">
        <v>251</v>
      </c>
      <c r="S325" s="6"/>
      <c r="T325" s="19"/>
    </row>
    <row r="326" spans="1:20" s="4" customFormat="1" ht="130.5" customHeight="1">
      <c r="A326" s="36" t="s">
        <v>1221</v>
      </c>
      <c r="B326" s="7" t="s">
        <v>22</v>
      </c>
      <c r="C326" s="7" t="s">
        <v>1222</v>
      </c>
      <c r="D326" s="7"/>
      <c r="E326" s="73" t="s">
        <v>1226</v>
      </c>
      <c r="F326" s="7" t="s">
        <v>1227</v>
      </c>
      <c r="G326" s="11" t="s">
        <v>1225</v>
      </c>
      <c r="H326" s="48">
        <v>45849</v>
      </c>
      <c r="I326" s="48">
        <v>47483</v>
      </c>
      <c r="J326" s="91">
        <v>2000000</v>
      </c>
      <c r="K326" s="44" t="s">
        <v>27</v>
      </c>
      <c r="L326" s="6" t="s">
        <v>230</v>
      </c>
      <c r="M326" s="59">
        <v>0.66339999999999999</v>
      </c>
      <c r="N326" s="7" t="s">
        <v>29</v>
      </c>
      <c r="O326" s="7" t="s">
        <v>619</v>
      </c>
      <c r="P326" s="7" t="s">
        <v>1222</v>
      </c>
      <c r="Q326" s="62">
        <v>90011</v>
      </c>
      <c r="R326" s="6" t="s">
        <v>251</v>
      </c>
      <c r="S326" s="6"/>
      <c r="T326" s="19"/>
    </row>
    <row r="327" spans="1:20" s="4" customFormat="1" ht="130.5" customHeight="1">
      <c r="A327" s="36" t="s">
        <v>1221</v>
      </c>
      <c r="B327" s="7" t="s">
        <v>22</v>
      </c>
      <c r="C327" s="7" t="s">
        <v>1222</v>
      </c>
      <c r="D327" s="7"/>
      <c r="E327" s="73" t="s">
        <v>1228</v>
      </c>
      <c r="F327" s="7" t="s">
        <v>1229</v>
      </c>
      <c r="G327" s="11" t="s">
        <v>1225</v>
      </c>
      <c r="H327" s="48">
        <v>45849</v>
      </c>
      <c r="I327" s="48">
        <v>47483</v>
      </c>
      <c r="J327" s="91">
        <v>1000000</v>
      </c>
      <c r="K327" s="44" t="s">
        <v>27</v>
      </c>
      <c r="L327" s="6" t="s">
        <v>230</v>
      </c>
      <c r="M327" s="59">
        <v>0.66339999999999999</v>
      </c>
      <c r="N327" s="7" t="s">
        <v>29</v>
      </c>
      <c r="O327" s="7" t="s">
        <v>619</v>
      </c>
      <c r="P327" s="7" t="s">
        <v>1222</v>
      </c>
      <c r="Q327" s="62">
        <v>90011</v>
      </c>
      <c r="R327" s="6" t="s">
        <v>251</v>
      </c>
      <c r="S327" s="6"/>
      <c r="T327" s="19"/>
    </row>
    <row r="328" spans="1:20" s="4" customFormat="1" ht="130.5" customHeight="1">
      <c r="A328" s="36" t="s">
        <v>1221</v>
      </c>
      <c r="B328" s="7" t="s">
        <v>35</v>
      </c>
      <c r="C328" s="7" t="s">
        <v>1222</v>
      </c>
      <c r="D328" s="7"/>
      <c r="E328" s="73" t="s">
        <v>1230</v>
      </c>
      <c r="F328" s="7" t="s">
        <v>1231</v>
      </c>
      <c r="G328" s="11" t="s">
        <v>1232</v>
      </c>
      <c r="H328" s="48">
        <v>45849</v>
      </c>
      <c r="I328" s="48">
        <v>47483</v>
      </c>
      <c r="J328" s="91">
        <v>4700000</v>
      </c>
      <c r="K328" s="44" t="s">
        <v>27</v>
      </c>
      <c r="L328" s="6" t="s">
        <v>223</v>
      </c>
      <c r="M328" s="59">
        <v>0.66339999999999999</v>
      </c>
      <c r="N328" s="7" t="s">
        <v>29</v>
      </c>
      <c r="O328" s="7" t="s">
        <v>619</v>
      </c>
      <c r="P328" s="7" t="s">
        <v>1222</v>
      </c>
      <c r="Q328" s="62">
        <v>90011</v>
      </c>
      <c r="R328" s="6" t="s">
        <v>40</v>
      </c>
      <c r="S328" s="6"/>
      <c r="T328" s="19"/>
    </row>
    <row r="329" spans="1:20" s="4" customFormat="1" ht="130.5" customHeight="1">
      <c r="A329" s="36" t="s">
        <v>1221</v>
      </c>
      <c r="B329" s="7" t="s">
        <v>35</v>
      </c>
      <c r="C329" s="7" t="s">
        <v>1233</v>
      </c>
      <c r="D329" s="7"/>
      <c r="E329" s="73" t="s">
        <v>1234</v>
      </c>
      <c r="F329" s="7" t="s">
        <v>1235</v>
      </c>
      <c r="G329" s="11" t="s">
        <v>1236</v>
      </c>
      <c r="H329" s="48">
        <v>45849</v>
      </c>
      <c r="I329" s="48">
        <v>47483</v>
      </c>
      <c r="J329" s="91">
        <v>399026.8</v>
      </c>
      <c r="K329" s="44" t="s">
        <v>27</v>
      </c>
      <c r="L329" s="6" t="s">
        <v>223</v>
      </c>
      <c r="M329" s="59">
        <v>0.66339999999999999</v>
      </c>
      <c r="N329" s="7" t="s">
        <v>29</v>
      </c>
      <c r="O329" s="7" t="s">
        <v>619</v>
      </c>
      <c r="P329" s="7" t="s">
        <v>1233</v>
      </c>
      <c r="Q329" s="62">
        <v>90040</v>
      </c>
      <c r="R329" s="6" t="s">
        <v>294</v>
      </c>
      <c r="S329" s="6"/>
      <c r="T329" s="19"/>
    </row>
    <row r="330" spans="1:20" s="4" customFormat="1" ht="130.5" customHeight="1">
      <c r="A330" s="36" t="s">
        <v>1221</v>
      </c>
      <c r="B330" s="7" t="s">
        <v>22</v>
      </c>
      <c r="C330" s="7" t="s">
        <v>1237</v>
      </c>
      <c r="D330" s="7"/>
      <c r="E330" s="73" t="s">
        <v>1238</v>
      </c>
      <c r="F330" s="7" t="s">
        <v>1239</v>
      </c>
      <c r="G330" s="11" t="s">
        <v>1225</v>
      </c>
      <c r="H330" s="48">
        <v>45849</v>
      </c>
      <c r="I330" s="48">
        <v>47483</v>
      </c>
      <c r="J330" s="91">
        <v>851303.32</v>
      </c>
      <c r="K330" s="44" t="s">
        <v>27</v>
      </c>
      <c r="L330" s="6" t="s">
        <v>230</v>
      </c>
      <c r="M330" s="59">
        <v>0.66339999999999999</v>
      </c>
      <c r="N330" s="7" t="s">
        <v>29</v>
      </c>
      <c r="O330" s="7" t="s">
        <v>619</v>
      </c>
      <c r="P330" s="7" t="s">
        <v>1237</v>
      </c>
      <c r="Q330" s="62">
        <v>90040</v>
      </c>
      <c r="R330" s="6" t="s">
        <v>251</v>
      </c>
      <c r="S330" s="6"/>
      <c r="T330" s="19"/>
    </row>
    <row r="331" spans="1:20" s="4" customFormat="1" ht="130.5" customHeight="1">
      <c r="A331" s="36" t="s">
        <v>1221</v>
      </c>
      <c r="B331" s="7" t="s">
        <v>35</v>
      </c>
      <c r="C331" s="7" t="s">
        <v>1240</v>
      </c>
      <c r="D331" s="7"/>
      <c r="E331" s="73" t="s">
        <v>1241</v>
      </c>
      <c r="F331" s="7" t="s">
        <v>1242</v>
      </c>
      <c r="G331" s="11" t="s">
        <v>1232</v>
      </c>
      <c r="H331" s="48">
        <v>45849</v>
      </c>
      <c r="I331" s="48">
        <v>47483</v>
      </c>
      <c r="J331" s="91">
        <v>1359051.14</v>
      </c>
      <c r="K331" s="44" t="s">
        <v>27</v>
      </c>
      <c r="L331" s="6" t="s">
        <v>223</v>
      </c>
      <c r="M331" s="59">
        <v>0.66339999999999999</v>
      </c>
      <c r="N331" s="7" t="s">
        <v>29</v>
      </c>
      <c r="O331" s="7" t="s">
        <v>619</v>
      </c>
      <c r="P331" s="7" t="s">
        <v>1240</v>
      </c>
      <c r="Q331" s="62">
        <v>90061</v>
      </c>
      <c r="R331" s="6" t="s">
        <v>40</v>
      </c>
      <c r="S331" s="6"/>
      <c r="T331" s="19"/>
    </row>
    <row r="332" spans="1:20" s="4" customFormat="1" ht="130.5" customHeight="1">
      <c r="A332" s="36" t="s">
        <v>1221</v>
      </c>
      <c r="B332" s="7" t="s">
        <v>35</v>
      </c>
      <c r="C332" s="7" t="s">
        <v>1240</v>
      </c>
      <c r="D332" s="7"/>
      <c r="E332" s="73" t="s">
        <v>1243</v>
      </c>
      <c r="F332" s="7" t="s">
        <v>1244</v>
      </c>
      <c r="G332" s="11" t="s">
        <v>1236</v>
      </c>
      <c r="H332" s="48">
        <v>45849</v>
      </c>
      <c r="I332" s="48">
        <v>47483</v>
      </c>
      <c r="J332" s="91">
        <v>1812000</v>
      </c>
      <c r="K332" s="44" t="s">
        <v>27</v>
      </c>
      <c r="L332" s="6" t="s">
        <v>223</v>
      </c>
      <c r="M332" s="59">
        <v>0.66339999999999999</v>
      </c>
      <c r="N332" s="7" t="s">
        <v>29</v>
      </c>
      <c r="O332" s="7" t="s">
        <v>619</v>
      </c>
      <c r="P332" s="7" t="s">
        <v>1240</v>
      </c>
      <c r="Q332" s="62">
        <v>90061</v>
      </c>
      <c r="R332" s="6" t="s">
        <v>294</v>
      </c>
      <c r="S332" s="6"/>
      <c r="T332" s="19"/>
    </row>
    <row r="333" spans="1:20" s="4" customFormat="1" ht="130.5" customHeight="1">
      <c r="A333" s="36" t="s">
        <v>1221</v>
      </c>
      <c r="B333" s="7" t="s">
        <v>35</v>
      </c>
      <c r="C333" s="7" t="s">
        <v>2113</v>
      </c>
      <c r="D333" s="7"/>
      <c r="E333" s="73" t="s">
        <v>1245</v>
      </c>
      <c r="F333" s="7" t="s">
        <v>1246</v>
      </c>
      <c r="G333" s="11" t="s">
        <v>1247</v>
      </c>
      <c r="H333" s="48">
        <v>45849</v>
      </c>
      <c r="I333" s="48">
        <v>47483</v>
      </c>
      <c r="J333" s="91">
        <v>518353.23</v>
      </c>
      <c r="K333" s="44" t="s">
        <v>27</v>
      </c>
      <c r="L333" s="6" t="s">
        <v>223</v>
      </c>
      <c r="M333" s="59">
        <v>0.66339999999999999</v>
      </c>
      <c r="N333" s="7" t="s">
        <v>29</v>
      </c>
      <c r="O333" s="7" t="s">
        <v>619</v>
      </c>
      <c r="P333" s="7" t="s">
        <v>2113</v>
      </c>
      <c r="Q333" s="62">
        <v>90040</v>
      </c>
      <c r="R333" s="6" t="s">
        <v>40</v>
      </c>
      <c r="S333" s="6"/>
      <c r="T333" s="19"/>
    </row>
    <row r="334" spans="1:20" s="4" customFormat="1" ht="130.5" customHeight="1">
      <c r="A334" s="36" t="s">
        <v>1221</v>
      </c>
      <c r="B334" s="7" t="s">
        <v>35</v>
      </c>
      <c r="C334" s="7" t="s">
        <v>2113</v>
      </c>
      <c r="D334" s="7"/>
      <c r="E334" s="73" t="s">
        <v>1248</v>
      </c>
      <c r="F334" s="7" t="s">
        <v>1249</v>
      </c>
      <c r="G334" s="11" t="s">
        <v>1232</v>
      </c>
      <c r="H334" s="48">
        <v>45849</v>
      </c>
      <c r="I334" s="48">
        <v>47483</v>
      </c>
      <c r="J334" s="91">
        <v>720742.75</v>
      </c>
      <c r="K334" s="44" t="s">
        <v>27</v>
      </c>
      <c r="L334" s="6" t="s">
        <v>223</v>
      </c>
      <c r="M334" s="59">
        <v>0.66339999999999999</v>
      </c>
      <c r="N334" s="7" t="s">
        <v>29</v>
      </c>
      <c r="O334" s="7" t="s">
        <v>619</v>
      </c>
      <c r="P334" s="7" t="s">
        <v>2113</v>
      </c>
      <c r="Q334" s="62">
        <v>90040</v>
      </c>
      <c r="R334" s="6" t="s">
        <v>40</v>
      </c>
      <c r="S334" s="6"/>
      <c r="T334" s="19"/>
    </row>
    <row r="335" spans="1:20" s="4" customFormat="1" ht="130.5" customHeight="1">
      <c r="A335" s="36" t="s">
        <v>1221</v>
      </c>
      <c r="B335" s="7" t="s">
        <v>22</v>
      </c>
      <c r="C335" s="7" t="s">
        <v>1250</v>
      </c>
      <c r="D335" s="7"/>
      <c r="E335" s="73" t="s">
        <v>1251</v>
      </c>
      <c r="F335" s="7" t="s">
        <v>1252</v>
      </c>
      <c r="G335" s="11" t="s">
        <v>1225</v>
      </c>
      <c r="H335" s="48">
        <v>45849</v>
      </c>
      <c r="I335" s="48">
        <v>47483</v>
      </c>
      <c r="J335" s="91">
        <v>685692</v>
      </c>
      <c r="K335" s="44" t="s">
        <v>27</v>
      </c>
      <c r="L335" s="6" t="s">
        <v>230</v>
      </c>
      <c r="M335" s="59">
        <v>0.66339999999999999</v>
      </c>
      <c r="N335" s="7" t="s">
        <v>29</v>
      </c>
      <c r="O335" s="7" t="s">
        <v>619</v>
      </c>
      <c r="P335" s="7" t="s">
        <v>1250</v>
      </c>
      <c r="Q335" s="62">
        <v>90019</v>
      </c>
      <c r="R335" s="6" t="s">
        <v>251</v>
      </c>
      <c r="S335" s="6"/>
      <c r="T335" s="19"/>
    </row>
    <row r="336" spans="1:20" s="4" customFormat="1" ht="130.5" customHeight="1">
      <c r="A336" s="36" t="s">
        <v>1221</v>
      </c>
      <c r="B336" s="7" t="s">
        <v>104</v>
      </c>
      <c r="C336" s="7" t="s">
        <v>1250</v>
      </c>
      <c r="D336" s="7"/>
      <c r="E336" s="73" t="s">
        <v>1253</v>
      </c>
      <c r="F336" s="7" t="s">
        <v>1254</v>
      </c>
      <c r="G336" s="11" t="s">
        <v>1255</v>
      </c>
      <c r="H336" s="48">
        <v>45849</v>
      </c>
      <c r="I336" s="48">
        <v>47483</v>
      </c>
      <c r="J336" s="91">
        <v>362608.71</v>
      </c>
      <c r="K336" s="44" t="s">
        <v>27</v>
      </c>
      <c r="L336" s="6" t="s">
        <v>109</v>
      </c>
      <c r="M336" s="59">
        <v>0.66339999999999999</v>
      </c>
      <c r="N336" s="7" t="s">
        <v>29</v>
      </c>
      <c r="O336" s="7" t="s">
        <v>619</v>
      </c>
      <c r="P336" s="7" t="s">
        <v>1250</v>
      </c>
      <c r="Q336" s="62">
        <v>90019</v>
      </c>
      <c r="R336" s="9" t="s">
        <v>110</v>
      </c>
      <c r="S336" s="6"/>
      <c r="T336" s="19"/>
    </row>
    <row r="337" spans="1:20" s="4" customFormat="1" ht="130.5" customHeight="1">
      <c r="A337" s="36" t="s">
        <v>1221</v>
      </c>
      <c r="B337" s="7" t="s">
        <v>35</v>
      </c>
      <c r="C337" s="7" t="s">
        <v>1250</v>
      </c>
      <c r="D337" s="7"/>
      <c r="E337" s="73" t="s">
        <v>1256</v>
      </c>
      <c r="F337" s="7" t="s">
        <v>1257</v>
      </c>
      <c r="G337" s="11" t="s">
        <v>1232</v>
      </c>
      <c r="H337" s="48">
        <v>45849</v>
      </c>
      <c r="I337" s="48">
        <v>47483</v>
      </c>
      <c r="J337" s="91">
        <v>719500.75</v>
      </c>
      <c r="K337" s="44" t="s">
        <v>27</v>
      </c>
      <c r="L337" s="6" t="s">
        <v>223</v>
      </c>
      <c r="M337" s="59">
        <v>0.66339999999999999</v>
      </c>
      <c r="N337" s="7" t="s">
        <v>29</v>
      </c>
      <c r="O337" s="7" t="s">
        <v>619</v>
      </c>
      <c r="P337" s="7" t="s">
        <v>1250</v>
      </c>
      <c r="Q337" s="62">
        <v>90019</v>
      </c>
      <c r="R337" s="6" t="s">
        <v>40</v>
      </c>
      <c r="S337" s="6"/>
      <c r="T337" s="19"/>
    </row>
    <row r="338" spans="1:20" s="4" customFormat="1" ht="130.5" customHeight="1">
      <c r="A338" s="36" t="s">
        <v>1221</v>
      </c>
      <c r="B338" s="7" t="s">
        <v>35</v>
      </c>
      <c r="C338" s="7" t="s">
        <v>1237</v>
      </c>
      <c r="D338" s="7"/>
      <c r="E338" s="73" t="s">
        <v>1258</v>
      </c>
      <c r="F338" s="7" t="s">
        <v>1259</v>
      </c>
      <c r="G338" s="11" t="s">
        <v>1232</v>
      </c>
      <c r="H338" s="48">
        <v>45849</v>
      </c>
      <c r="I338" s="48">
        <v>47483</v>
      </c>
      <c r="J338" s="91">
        <v>997548.82</v>
      </c>
      <c r="K338" s="44" t="s">
        <v>27</v>
      </c>
      <c r="L338" s="6" t="s">
        <v>223</v>
      </c>
      <c r="M338" s="59">
        <v>0.66339999999999999</v>
      </c>
      <c r="N338" s="7" t="s">
        <v>29</v>
      </c>
      <c r="O338" s="7" t="s">
        <v>619</v>
      </c>
      <c r="P338" s="7" t="s">
        <v>1237</v>
      </c>
      <c r="Q338" s="62">
        <v>90040</v>
      </c>
      <c r="R338" s="6" t="s">
        <v>40</v>
      </c>
      <c r="S338" s="6"/>
      <c r="T338" s="19"/>
    </row>
    <row r="339" spans="1:20" s="4" customFormat="1" ht="130.5" customHeight="1">
      <c r="A339" s="36" t="s">
        <v>1221</v>
      </c>
      <c r="B339" s="7" t="s">
        <v>22</v>
      </c>
      <c r="C339" s="7" t="s">
        <v>1260</v>
      </c>
      <c r="D339" s="7"/>
      <c r="E339" s="73" t="s">
        <v>1261</v>
      </c>
      <c r="F339" s="7" t="s">
        <v>1262</v>
      </c>
      <c r="G339" s="11" t="s">
        <v>1225</v>
      </c>
      <c r="H339" s="48">
        <v>45849</v>
      </c>
      <c r="I339" s="48">
        <v>47483</v>
      </c>
      <c r="J339" s="91">
        <v>3192145</v>
      </c>
      <c r="K339" s="44" t="s">
        <v>27</v>
      </c>
      <c r="L339" s="6" t="s">
        <v>230</v>
      </c>
      <c r="M339" s="59">
        <v>0.66339999999999999</v>
      </c>
      <c r="N339" s="7" t="s">
        <v>29</v>
      </c>
      <c r="O339" s="7" t="s">
        <v>619</v>
      </c>
      <c r="P339" s="7" t="s">
        <v>1260</v>
      </c>
      <c r="Q339" s="62">
        <v>90044</v>
      </c>
      <c r="R339" s="6" t="s">
        <v>251</v>
      </c>
      <c r="S339" s="6"/>
      <c r="T339" s="19"/>
    </row>
    <row r="340" spans="1:20" s="4" customFormat="1" ht="130.5" customHeight="1">
      <c r="A340" s="36" t="s">
        <v>1221</v>
      </c>
      <c r="B340" s="7" t="s">
        <v>35</v>
      </c>
      <c r="C340" s="7" t="s">
        <v>1260</v>
      </c>
      <c r="D340" s="7"/>
      <c r="E340" s="73" t="s">
        <v>1263</v>
      </c>
      <c r="F340" s="7" t="s">
        <v>1264</v>
      </c>
      <c r="G340" s="11" t="s">
        <v>1232</v>
      </c>
      <c r="H340" s="48">
        <v>45849</v>
      </c>
      <c r="I340" s="48">
        <v>47483</v>
      </c>
      <c r="J340" s="91">
        <v>678630</v>
      </c>
      <c r="K340" s="44" t="s">
        <v>27</v>
      </c>
      <c r="L340" s="6" t="s">
        <v>223</v>
      </c>
      <c r="M340" s="59">
        <v>0.66339999999999999</v>
      </c>
      <c r="N340" s="7" t="s">
        <v>29</v>
      </c>
      <c r="O340" s="7" t="s">
        <v>619</v>
      </c>
      <c r="P340" s="7" t="s">
        <v>1260</v>
      </c>
      <c r="Q340" s="62">
        <v>90044</v>
      </c>
      <c r="R340" s="6" t="s">
        <v>40</v>
      </c>
      <c r="S340" s="6"/>
      <c r="T340" s="19"/>
    </row>
    <row r="341" spans="1:20" s="4" customFormat="1" ht="130.5" customHeight="1">
      <c r="A341" s="36" t="s">
        <v>1221</v>
      </c>
      <c r="B341" s="7" t="s">
        <v>35</v>
      </c>
      <c r="C341" s="7" t="s">
        <v>1260</v>
      </c>
      <c r="D341" s="7"/>
      <c r="E341" s="73" t="s">
        <v>1265</v>
      </c>
      <c r="F341" s="7" t="s">
        <v>1266</v>
      </c>
      <c r="G341" s="11" t="s">
        <v>1232</v>
      </c>
      <c r="H341" s="48">
        <v>45849</v>
      </c>
      <c r="I341" s="48">
        <v>47483</v>
      </c>
      <c r="J341" s="91">
        <v>3000000</v>
      </c>
      <c r="K341" s="44" t="s">
        <v>27</v>
      </c>
      <c r="L341" s="6" t="s">
        <v>223</v>
      </c>
      <c r="M341" s="59">
        <v>0.66339999999999999</v>
      </c>
      <c r="N341" s="7" t="s">
        <v>29</v>
      </c>
      <c r="O341" s="7" t="s">
        <v>619</v>
      </c>
      <c r="P341" s="7" t="s">
        <v>1260</v>
      </c>
      <c r="Q341" s="62">
        <v>90044</v>
      </c>
      <c r="R341" s="6" t="s">
        <v>40</v>
      </c>
      <c r="S341" s="6"/>
      <c r="T341" s="19"/>
    </row>
    <row r="342" spans="1:20" s="4" customFormat="1" ht="130.5" customHeight="1">
      <c r="A342" s="36" t="s">
        <v>1221</v>
      </c>
      <c r="B342" s="7" t="s">
        <v>35</v>
      </c>
      <c r="C342" s="7" t="s">
        <v>1267</v>
      </c>
      <c r="D342" s="7"/>
      <c r="E342" s="73" t="s">
        <v>1268</v>
      </c>
      <c r="F342" s="7" t="s">
        <v>1269</v>
      </c>
      <c r="G342" s="11" t="s">
        <v>1232</v>
      </c>
      <c r="H342" s="48">
        <v>45849</v>
      </c>
      <c r="I342" s="48">
        <v>47483</v>
      </c>
      <c r="J342" s="91">
        <v>1082783.22</v>
      </c>
      <c r="K342" s="44" t="s">
        <v>27</v>
      </c>
      <c r="L342" s="6" t="s">
        <v>223</v>
      </c>
      <c r="M342" s="59">
        <v>0.66339999999999999</v>
      </c>
      <c r="N342" s="7" t="s">
        <v>29</v>
      </c>
      <c r="O342" s="7" t="s">
        <v>619</v>
      </c>
      <c r="P342" s="7" t="s">
        <v>1267</v>
      </c>
      <c r="Q342" s="62">
        <v>90045</v>
      </c>
      <c r="R342" s="6" t="s">
        <v>40</v>
      </c>
      <c r="S342" s="6"/>
      <c r="T342" s="19"/>
    </row>
    <row r="343" spans="1:20" s="4" customFormat="1" ht="130.5" customHeight="1">
      <c r="A343" s="36" t="s">
        <v>1221</v>
      </c>
      <c r="B343" s="7" t="s">
        <v>22</v>
      </c>
      <c r="C343" s="7" t="s">
        <v>1270</v>
      </c>
      <c r="D343" s="7"/>
      <c r="E343" s="73" t="s">
        <v>1271</v>
      </c>
      <c r="F343" s="7" t="s">
        <v>1272</v>
      </c>
      <c r="G343" s="11" t="s">
        <v>1225</v>
      </c>
      <c r="H343" s="48">
        <v>45849</v>
      </c>
      <c r="I343" s="48">
        <v>47483</v>
      </c>
      <c r="J343" s="91">
        <v>11915144.220000001</v>
      </c>
      <c r="K343" s="44" t="s">
        <v>27</v>
      </c>
      <c r="L343" s="6" t="s">
        <v>230</v>
      </c>
      <c r="M343" s="59">
        <v>0.66339999999999999</v>
      </c>
      <c r="N343" s="7" t="s">
        <v>29</v>
      </c>
      <c r="O343" s="7" t="s">
        <v>619</v>
      </c>
      <c r="P343" s="7" t="s">
        <v>1289</v>
      </c>
      <c r="Q343" s="62">
        <v>90100</v>
      </c>
      <c r="R343" s="6" t="s">
        <v>251</v>
      </c>
      <c r="S343" s="6"/>
      <c r="T343" s="19"/>
    </row>
    <row r="344" spans="1:20" s="4" customFormat="1" ht="130.5" customHeight="1">
      <c r="A344" s="36" t="s">
        <v>1221</v>
      </c>
      <c r="B344" s="7" t="s">
        <v>35</v>
      </c>
      <c r="C344" s="7" t="s">
        <v>1270</v>
      </c>
      <c r="D344" s="7"/>
      <c r="E344" s="73" t="s">
        <v>1273</v>
      </c>
      <c r="F344" s="7" t="s">
        <v>1274</v>
      </c>
      <c r="G344" s="11" t="s">
        <v>1232</v>
      </c>
      <c r="H344" s="48">
        <v>45849</v>
      </c>
      <c r="I344" s="48">
        <v>47483</v>
      </c>
      <c r="J344" s="91">
        <v>2352002.4700000002</v>
      </c>
      <c r="K344" s="44" t="s">
        <v>27</v>
      </c>
      <c r="L344" s="6" t="s">
        <v>223</v>
      </c>
      <c r="M344" s="59">
        <v>0.66339999999999999</v>
      </c>
      <c r="N344" s="7" t="s">
        <v>29</v>
      </c>
      <c r="O344" s="7" t="s">
        <v>619</v>
      </c>
      <c r="P344" s="7" t="s">
        <v>1289</v>
      </c>
      <c r="Q344" s="62">
        <v>90100</v>
      </c>
      <c r="R344" s="6" t="s">
        <v>40</v>
      </c>
      <c r="S344" s="6"/>
      <c r="T344" s="19"/>
    </row>
    <row r="345" spans="1:20" s="4" customFormat="1" ht="130.5" customHeight="1">
      <c r="A345" s="36" t="s">
        <v>1221</v>
      </c>
      <c r="B345" s="7" t="s">
        <v>35</v>
      </c>
      <c r="C345" s="7" t="s">
        <v>1270</v>
      </c>
      <c r="D345" s="7"/>
      <c r="E345" s="73" t="s">
        <v>1275</v>
      </c>
      <c r="F345" s="7" t="s">
        <v>1276</v>
      </c>
      <c r="G345" s="11" t="s">
        <v>1232</v>
      </c>
      <c r="H345" s="48">
        <v>45849</v>
      </c>
      <c r="I345" s="48">
        <v>47483</v>
      </c>
      <c r="J345" s="91">
        <v>2450225.1</v>
      </c>
      <c r="K345" s="44" t="s">
        <v>27</v>
      </c>
      <c r="L345" s="6" t="s">
        <v>223</v>
      </c>
      <c r="M345" s="59">
        <v>0.66339999999999999</v>
      </c>
      <c r="N345" s="7" t="s">
        <v>29</v>
      </c>
      <c r="O345" s="7" t="s">
        <v>619</v>
      </c>
      <c r="P345" s="7" t="s">
        <v>1289</v>
      </c>
      <c r="Q345" s="62">
        <v>90100</v>
      </c>
      <c r="R345" s="6" t="s">
        <v>40</v>
      </c>
      <c r="S345" s="6"/>
      <c r="T345" s="19"/>
    </row>
    <row r="346" spans="1:20" s="4" customFormat="1" ht="130.5" customHeight="1">
      <c r="A346" s="36" t="s">
        <v>1221</v>
      </c>
      <c r="B346" s="7" t="s">
        <v>35</v>
      </c>
      <c r="C346" s="7" t="s">
        <v>1270</v>
      </c>
      <c r="D346" s="7"/>
      <c r="E346" s="73" t="s">
        <v>1277</v>
      </c>
      <c r="F346" s="7" t="s">
        <v>1278</v>
      </c>
      <c r="G346" s="11" t="s">
        <v>1232</v>
      </c>
      <c r="H346" s="48">
        <v>45849</v>
      </c>
      <c r="I346" s="48">
        <v>47483</v>
      </c>
      <c r="J346" s="91">
        <v>424975.11</v>
      </c>
      <c r="K346" s="44" t="s">
        <v>27</v>
      </c>
      <c r="L346" s="6" t="s">
        <v>223</v>
      </c>
      <c r="M346" s="59">
        <v>0.66339999999999999</v>
      </c>
      <c r="N346" s="7" t="s">
        <v>29</v>
      </c>
      <c r="O346" s="7" t="s">
        <v>619</v>
      </c>
      <c r="P346" s="7" t="s">
        <v>1289</v>
      </c>
      <c r="Q346" s="62">
        <v>90100</v>
      </c>
      <c r="R346" s="6" t="s">
        <v>40</v>
      </c>
      <c r="S346" s="6"/>
      <c r="T346" s="19"/>
    </row>
    <row r="347" spans="1:20" s="4" customFormat="1" ht="130.5" customHeight="1">
      <c r="A347" s="36" t="s">
        <v>1221</v>
      </c>
      <c r="B347" s="7" t="s">
        <v>35</v>
      </c>
      <c r="C347" s="7" t="s">
        <v>1270</v>
      </c>
      <c r="D347" s="7"/>
      <c r="E347" s="73" t="s">
        <v>1279</v>
      </c>
      <c r="F347" s="7" t="s">
        <v>1280</v>
      </c>
      <c r="G347" s="11" t="s">
        <v>1232</v>
      </c>
      <c r="H347" s="48">
        <v>45849</v>
      </c>
      <c r="I347" s="48">
        <v>47483</v>
      </c>
      <c r="J347" s="91">
        <v>3010993.91</v>
      </c>
      <c r="K347" s="44" t="s">
        <v>27</v>
      </c>
      <c r="L347" s="6" t="s">
        <v>223</v>
      </c>
      <c r="M347" s="59">
        <v>0.66339999999999999</v>
      </c>
      <c r="N347" s="7" t="s">
        <v>29</v>
      </c>
      <c r="O347" s="7" t="s">
        <v>619</v>
      </c>
      <c r="P347" s="7" t="s">
        <v>1289</v>
      </c>
      <c r="Q347" s="62">
        <v>90100</v>
      </c>
      <c r="R347" s="6" t="s">
        <v>40</v>
      </c>
      <c r="S347" s="6"/>
      <c r="T347" s="19"/>
    </row>
    <row r="348" spans="1:20" s="4" customFormat="1" ht="130.5" customHeight="1">
      <c r="A348" s="36" t="s">
        <v>1221</v>
      </c>
      <c r="B348" s="7" t="s">
        <v>22</v>
      </c>
      <c r="C348" s="7" t="s">
        <v>1270</v>
      </c>
      <c r="D348" s="7"/>
      <c r="E348" s="73" t="s">
        <v>1281</v>
      </c>
      <c r="F348" s="7" t="s">
        <v>1282</v>
      </c>
      <c r="G348" s="11" t="s">
        <v>1225</v>
      </c>
      <c r="H348" s="48">
        <v>45849</v>
      </c>
      <c r="I348" s="48">
        <v>47483</v>
      </c>
      <c r="J348" s="91">
        <v>1000000</v>
      </c>
      <c r="K348" s="44" t="s">
        <v>27</v>
      </c>
      <c r="L348" s="6" t="s">
        <v>230</v>
      </c>
      <c r="M348" s="59">
        <v>0.66339999999999999</v>
      </c>
      <c r="N348" s="7" t="s">
        <v>29</v>
      </c>
      <c r="O348" s="7" t="s">
        <v>619</v>
      </c>
      <c r="P348" s="7" t="s">
        <v>1289</v>
      </c>
      <c r="Q348" s="62">
        <v>90100</v>
      </c>
      <c r="R348" s="6" t="s">
        <v>251</v>
      </c>
      <c r="S348" s="6"/>
      <c r="T348" s="19"/>
    </row>
    <row r="349" spans="1:20" s="4" customFormat="1" ht="130.5" customHeight="1">
      <c r="A349" s="36" t="s">
        <v>1221</v>
      </c>
      <c r="B349" s="7" t="s">
        <v>22</v>
      </c>
      <c r="C349" s="7" t="s">
        <v>1270</v>
      </c>
      <c r="D349" s="7"/>
      <c r="E349" s="73" t="s">
        <v>1283</v>
      </c>
      <c r="F349" s="7" t="s">
        <v>1284</v>
      </c>
      <c r="G349" s="11" t="s">
        <v>1225</v>
      </c>
      <c r="H349" s="48">
        <v>45849</v>
      </c>
      <c r="I349" s="48">
        <v>47483</v>
      </c>
      <c r="J349" s="91">
        <v>2000000</v>
      </c>
      <c r="K349" s="44" t="s">
        <v>27</v>
      </c>
      <c r="L349" s="6" t="s">
        <v>230</v>
      </c>
      <c r="M349" s="59">
        <v>0.66339999999999999</v>
      </c>
      <c r="N349" s="7" t="s">
        <v>29</v>
      </c>
      <c r="O349" s="7" t="s">
        <v>619</v>
      </c>
      <c r="P349" s="7" t="s">
        <v>1289</v>
      </c>
      <c r="Q349" s="62">
        <v>90100</v>
      </c>
      <c r="R349" s="6" t="s">
        <v>251</v>
      </c>
      <c r="S349" s="6"/>
      <c r="T349" s="19"/>
    </row>
    <row r="350" spans="1:20" s="4" customFormat="1" ht="130.5" customHeight="1">
      <c r="A350" s="36" t="s">
        <v>1221</v>
      </c>
      <c r="B350" s="7" t="s">
        <v>35</v>
      </c>
      <c r="C350" s="7" t="s">
        <v>1270</v>
      </c>
      <c r="D350" s="7"/>
      <c r="E350" s="73" t="s">
        <v>1285</v>
      </c>
      <c r="F350" s="7" t="s">
        <v>1286</v>
      </c>
      <c r="G350" s="11" t="s">
        <v>1232</v>
      </c>
      <c r="H350" s="48">
        <v>45849</v>
      </c>
      <c r="I350" s="48">
        <v>47483</v>
      </c>
      <c r="J350" s="91">
        <v>736732.99</v>
      </c>
      <c r="K350" s="44" t="s">
        <v>27</v>
      </c>
      <c r="L350" s="6" t="s">
        <v>223</v>
      </c>
      <c r="M350" s="59">
        <v>0.66339999999999999</v>
      </c>
      <c r="N350" s="7" t="s">
        <v>29</v>
      </c>
      <c r="O350" s="7" t="s">
        <v>619</v>
      </c>
      <c r="P350" s="7" t="s">
        <v>1289</v>
      </c>
      <c r="Q350" s="62">
        <v>90100</v>
      </c>
      <c r="R350" s="6" t="s">
        <v>40</v>
      </c>
      <c r="S350" s="6"/>
      <c r="T350" s="19"/>
    </row>
    <row r="351" spans="1:20" s="4" customFormat="1" ht="130.5" customHeight="1">
      <c r="A351" s="36" t="s">
        <v>1221</v>
      </c>
      <c r="B351" s="7" t="s">
        <v>22</v>
      </c>
      <c r="C351" s="7" t="s">
        <v>1270</v>
      </c>
      <c r="D351" s="7"/>
      <c r="E351" s="73" t="s">
        <v>1287</v>
      </c>
      <c r="F351" s="7" t="s">
        <v>1288</v>
      </c>
      <c r="G351" s="11" t="s">
        <v>1225</v>
      </c>
      <c r="H351" s="48">
        <v>45849</v>
      </c>
      <c r="I351" s="48">
        <v>47483</v>
      </c>
      <c r="J351" s="91">
        <v>1000000</v>
      </c>
      <c r="K351" s="44" t="s">
        <v>27</v>
      </c>
      <c r="L351" s="6" t="s">
        <v>230</v>
      </c>
      <c r="M351" s="59">
        <v>0.66339999999999999</v>
      </c>
      <c r="N351" s="7" t="s">
        <v>29</v>
      </c>
      <c r="O351" s="7" t="s">
        <v>619</v>
      </c>
      <c r="P351" s="7" t="s">
        <v>1289</v>
      </c>
      <c r="Q351" s="62">
        <v>90100</v>
      </c>
      <c r="R351" s="6" t="s">
        <v>251</v>
      </c>
      <c r="S351" s="6"/>
      <c r="T351" s="19"/>
    </row>
    <row r="352" spans="1:20" s="4" customFormat="1" ht="130.5" customHeight="1">
      <c r="A352" s="36" t="s">
        <v>1221</v>
      </c>
      <c r="B352" s="7" t="s">
        <v>35</v>
      </c>
      <c r="C352" s="7" t="s">
        <v>1289</v>
      </c>
      <c r="D352" s="7"/>
      <c r="E352" s="73" t="s">
        <v>1290</v>
      </c>
      <c r="F352" s="7" t="s">
        <v>1291</v>
      </c>
      <c r="G352" s="11" t="s">
        <v>1232</v>
      </c>
      <c r="H352" s="48">
        <v>45849</v>
      </c>
      <c r="I352" s="48">
        <v>47483</v>
      </c>
      <c r="J352" s="91">
        <v>882251.81</v>
      </c>
      <c r="K352" s="44" t="s">
        <v>27</v>
      </c>
      <c r="L352" s="6" t="s">
        <v>223</v>
      </c>
      <c r="M352" s="59">
        <v>0.66339999999999999</v>
      </c>
      <c r="N352" s="7" t="s">
        <v>29</v>
      </c>
      <c r="O352" s="7" t="s">
        <v>619</v>
      </c>
      <c r="P352" s="7" t="s">
        <v>1289</v>
      </c>
      <c r="Q352" s="62">
        <v>90100</v>
      </c>
      <c r="R352" s="6" t="s">
        <v>58</v>
      </c>
      <c r="S352" s="6"/>
      <c r="T352" s="19"/>
    </row>
    <row r="353" spans="1:20" s="4" customFormat="1" ht="130.5" customHeight="1">
      <c r="A353" s="36" t="s">
        <v>1221</v>
      </c>
      <c r="B353" s="7" t="s">
        <v>35</v>
      </c>
      <c r="C353" s="7" t="s">
        <v>1289</v>
      </c>
      <c r="D353" s="7"/>
      <c r="E353" s="73" t="s">
        <v>1292</v>
      </c>
      <c r="F353" s="7" t="s">
        <v>1293</v>
      </c>
      <c r="G353" s="11" t="s">
        <v>1294</v>
      </c>
      <c r="H353" s="48">
        <v>45849</v>
      </c>
      <c r="I353" s="48">
        <v>47483</v>
      </c>
      <c r="J353" s="91">
        <v>4200000</v>
      </c>
      <c r="K353" s="44" t="s">
        <v>27</v>
      </c>
      <c r="L353" s="6" t="s">
        <v>223</v>
      </c>
      <c r="M353" s="59">
        <v>0.66339999999999999</v>
      </c>
      <c r="N353" s="7" t="s">
        <v>29</v>
      </c>
      <c r="O353" s="7" t="s">
        <v>619</v>
      </c>
      <c r="P353" s="7" t="s">
        <v>1289</v>
      </c>
      <c r="Q353" s="62">
        <v>90100</v>
      </c>
      <c r="R353" s="6" t="s">
        <v>58</v>
      </c>
      <c r="S353" s="6"/>
      <c r="T353" s="19"/>
    </row>
    <row r="354" spans="1:20" s="4" customFormat="1" ht="130.5" customHeight="1">
      <c r="A354" s="36" t="s">
        <v>1221</v>
      </c>
      <c r="B354" s="7" t="s">
        <v>35</v>
      </c>
      <c r="C354" s="7" t="s">
        <v>1289</v>
      </c>
      <c r="D354" s="7"/>
      <c r="E354" s="73" t="s">
        <v>1295</v>
      </c>
      <c r="F354" s="7" t="s">
        <v>1296</v>
      </c>
      <c r="G354" s="11" t="s">
        <v>1294</v>
      </c>
      <c r="H354" s="48">
        <v>45849</v>
      </c>
      <c r="I354" s="48">
        <v>47483</v>
      </c>
      <c r="J354" s="91">
        <v>2000000</v>
      </c>
      <c r="K354" s="44" t="s">
        <v>27</v>
      </c>
      <c r="L354" s="6" t="s">
        <v>223</v>
      </c>
      <c r="M354" s="59">
        <v>0.66339999999999999</v>
      </c>
      <c r="N354" s="7" t="s">
        <v>29</v>
      </c>
      <c r="O354" s="7" t="s">
        <v>619</v>
      </c>
      <c r="P354" s="7" t="s">
        <v>1289</v>
      </c>
      <c r="Q354" s="62">
        <v>90100</v>
      </c>
      <c r="R354" s="6" t="s">
        <v>58</v>
      </c>
      <c r="S354" s="6"/>
      <c r="T354" s="19"/>
    </row>
    <row r="355" spans="1:20" s="4" customFormat="1" ht="130.5" customHeight="1">
      <c r="A355" s="36" t="s">
        <v>1221</v>
      </c>
      <c r="B355" s="7" t="s">
        <v>35</v>
      </c>
      <c r="C355" s="7" t="s">
        <v>1289</v>
      </c>
      <c r="D355" s="7"/>
      <c r="E355" s="73" t="s">
        <v>1297</v>
      </c>
      <c r="F355" s="7" t="s">
        <v>1298</v>
      </c>
      <c r="G355" s="11" t="s">
        <v>1232</v>
      </c>
      <c r="H355" s="48">
        <v>45849</v>
      </c>
      <c r="I355" s="48">
        <v>47483</v>
      </c>
      <c r="J355" s="91">
        <v>8647510.7699999996</v>
      </c>
      <c r="K355" s="44" t="s">
        <v>27</v>
      </c>
      <c r="L355" s="6" t="s">
        <v>223</v>
      </c>
      <c r="M355" s="59">
        <v>0.66339999999999999</v>
      </c>
      <c r="N355" s="7" t="s">
        <v>29</v>
      </c>
      <c r="O355" s="7" t="s">
        <v>619</v>
      </c>
      <c r="P355" s="7" t="s">
        <v>1289</v>
      </c>
      <c r="Q355" s="62">
        <v>90100</v>
      </c>
      <c r="R355" s="6" t="s">
        <v>40</v>
      </c>
      <c r="S355" s="6"/>
      <c r="T355" s="19"/>
    </row>
    <row r="356" spans="1:20" s="4" customFormat="1" ht="130.5" customHeight="1">
      <c r="A356" s="36" t="s">
        <v>1221</v>
      </c>
      <c r="B356" s="7" t="s">
        <v>22</v>
      </c>
      <c r="C356" s="7" t="s">
        <v>1270</v>
      </c>
      <c r="D356" s="7"/>
      <c r="E356" s="73" t="s">
        <v>1299</v>
      </c>
      <c r="F356" s="7" t="s">
        <v>1300</v>
      </c>
      <c r="G356" s="11" t="s">
        <v>1225</v>
      </c>
      <c r="H356" s="48">
        <v>45849</v>
      </c>
      <c r="I356" s="48">
        <v>47483</v>
      </c>
      <c r="J356" s="91">
        <v>1711721.22</v>
      </c>
      <c r="K356" s="44" t="s">
        <v>27</v>
      </c>
      <c r="L356" s="6" t="s">
        <v>230</v>
      </c>
      <c r="M356" s="59">
        <v>0.66339999999999999</v>
      </c>
      <c r="N356" s="7" t="s">
        <v>29</v>
      </c>
      <c r="O356" s="7" t="s">
        <v>619</v>
      </c>
      <c r="P356" s="7" t="s">
        <v>1289</v>
      </c>
      <c r="Q356" s="62">
        <v>90100</v>
      </c>
      <c r="R356" s="6" t="s">
        <v>251</v>
      </c>
      <c r="S356" s="6"/>
      <c r="T356" s="19"/>
    </row>
    <row r="357" spans="1:20" s="4" customFormat="1" ht="130.5" customHeight="1">
      <c r="A357" s="36" t="s">
        <v>1221</v>
      </c>
      <c r="B357" s="7" t="s">
        <v>35</v>
      </c>
      <c r="C357" s="7" t="s">
        <v>1289</v>
      </c>
      <c r="D357" s="7"/>
      <c r="E357" s="73" t="s">
        <v>1301</v>
      </c>
      <c r="F357" s="7" t="s">
        <v>1302</v>
      </c>
      <c r="G357" s="11" t="s">
        <v>1232</v>
      </c>
      <c r="H357" s="48">
        <v>45849</v>
      </c>
      <c r="I357" s="48">
        <v>47483</v>
      </c>
      <c r="J357" s="91">
        <v>6500000</v>
      </c>
      <c r="K357" s="44" t="s">
        <v>27</v>
      </c>
      <c r="L357" s="6" t="s">
        <v>223</v>
      </c>
      <c r="M357" s="59">
        <v>0.66339999999999999</v>
      </c>
      <c r="N357" s="7" t="s">
        <v>29</v>
      </c>
      <c r="O357" s="7" t="s">
        <v>619</v>
      </c>
      <c r="P357" s="7" t="s">
        <v>1289</v>
      </c>
      <c r="Q357" s="62">
        <v>90100</v>
      </c>
      <c r="R357" s="6" t="s">
        <v>40</v>
      </c>
      <c r="S357" s="6"/>
      <c r="T357" s="19"/>
    </row>
    <row r="358" spans="1:20" s="4" customFormat="1" ht="130.5" customHeight="1">
      <c r="A358" s="36" t="s">
        <v>1221</v>
      </c>
      <c r="B358" s="7" t="s">
        <v>35</v>
      </c>
      <c r="C358" s="7" t="s">
        <v>1289</v>
      </c>
      <c r="D358" s="7"/>
      <c r="E358" s="73" t="s">
        <v>1303</v>
      </c>
      <c r="F358" s="7" t="s">
        <v>1304</v>
      </c>
      <c r="G358" s="11" t="s">
        <v>1236</v>
      </c>
      <c r="H358" s="48">
        <v>45849</v>
      </c>
      <c r="I358" s="48">
        <v>47483</v>
      </c>
      <c r="J358" s="91">
        <v>4500000</v>
      </c>
      <c r="K358" s="44" t="s">
        <v>27</v>
      </c>
      <c r="L358" s="6" t="s">
        <v>223</v>
      </c>
      <c r="M358" s="59">
        <v>0.66339999999999999</v>
      </c>
      <c r="N358" s="7" t="s">
        <v>29</v>
      </c>
      <c r="O358" s="7" t="s">
        <v>619</v>
      </c>
      <c r="P358" s="7" t="s">
        <v>1289</v>
      </c>
      <c r="Q358" s="62">
        <v>90100</v>
      </c>
      <c r="R358" s="6" t="s">
        <v>294</v>
      </c>
      <c r="S358" s="6"/>
      <c r="T358" s="19"/>
    </row>
    <row r="359" spans="1:20" s="4" customFormat="1" ht="130.5" customHeight="1">
      <c r="A359" s="36" t="s">
        <v>1221</v>
      </c>
      <c r="B359" s="7" t="s">
        <v>104</v>
      </c>
      <c r="C359" s="7" t="s">
        <v>1305</v>
      </c>
      <c r="D359" s="7" t="s">
        <v>1306</v>
      </c>
      <c r="E359" s="73" t="s">
        <v>1307</v>
      </c>
      <c r="F359" s="7" t="s">
        <v>1308</v>
      </c>
      <c r="G359" s="11" t="s">
        <v>1309</v>
      </c>
      <c r="H359" s="48">
        <v>44463</v>
      </c>
      <c r="I359" s="48">
        <v>45657</v>
      </c>
      <c r="J359" s="91">
        <v>1996808.61</v>
      </c>
      <c r="K359" s="44" t="s">
        <v>27</v>
      </c>
      <c r="L359" s="6" t="s">
        <v>109</v>
      </c>
      <c r="M359" s="59">
        <v>0.66339999999999999</v>
      </c>
      <c r="N359" s="7" t="s">
        <v>29</v>
      </c>
      <c r="O359" s="7" t="s">
        <v>619</v>
      </c>
      <c r="P359" s="7" t="s">
        <v>1289</v>
      </c>
      <c r="Q359" s="62">
        <v>90100</v>
      </c>
      <c r="R359" s="9" t="s">
        <v>110</v>
      </c>
      <c r="S359" s="6" t="s">
        <v>1310</v>
      </c>
      <c r="T359" s="19" t="s">
        <v>312</v>
      </c>
    </row>
    <row r="360" spans="1:20" s="4" customFormat="1" ht="130.5" customHeight="1">
      <c r="A360" s="36" t="s">
        <v>1221</v>
      </c>
      <c r="B360" s="7" t="s">
        <v>104</v>
      </c>
      <c r="C360" s="7" t="s">
        <v>1305</v>
      </c>
      <c r="D360" s="7" t="s">
        <v>1311</v>
      </c>
      <c r="E360" s="73" t="s">
        <v>1312</v>
      </c>
      <c r="F360" s="7" t="s">
        <v>1313</v>
      </c>
      <c r="G360" s="11" t="s">
        <v>1314</v>
      </c>
      <c r="H360" s="48">
        <v>44463</v>
      </c>
      <c r="I360" s="48">
        <v>45657</v>
      </c>
      <c r="J360" s="91">
        <v>2410493.87</v>
      </c>
      <c r="K360" s="44" t="s">
        <v>27</v>
      </c>
      <c r="L360" s="6" t="s">
        <v>109</v>
      </c>
      <c r="M360" s="59">
        <v>0.66339999999999999</v>
      </c>
      <c r="N360" s="7" t="s">
        <v>29</v>
      </c>
      <c r="O360" s="7" t="s">
        <v>619</v>
      </c>
      <c r="P360" s="7" t="s">
        <v>1289</v>
      </c>
      <c r="Q360" s="62">
        <v>90100</v>
      </c>
      <c r="R360" s="9" t="s">
        <v>110</v>
      </c>
      <c r="S360" s="6" t="s">
        <v>1315</v>
      </c>
      <c r="T360" s="19" t="s">
        <v>312</v>
      </c>
    </row>
    <row r="361" spans="1:20" s="4" customFormat="1" ht="130.5" customHeight="1">
      <c r="A361" s="36" t="s">
        <v>1221</v>
      </c>
      <c r="B361" s="7" t="s">
        <v>104</v>
      </c>
      <c r="C361" s="7" t="s">
        <v>1305</v>
      </c>
      <c r="D361" s="7" t="s">
        <v>1311</v>
      </c>
      <c r="E361" s="73" t="s">
        <v>1316</v>
      </c>
      <c r="F361" s="7" t="s">
        <v>1317</v>
      </c>
      <c r="G361" s="11" t="s">
        <v>1318</v>
      </c>
      <c r="H361" s="48">
        <v>44463</v>
      </c>
      <c r="I361" s="48">
        <v>45657</v>
      </c>
      <c r="J361" s="91">
        <v>2216624.4300000002</v>
      </c>
      <c r="K361" s="44" t="s">
        <v>27</v>
      </c>
      <c r="L361" s="6" t="s">
        <v>109</v>
      </c>
      <c r="M361" s="59">
        <v>0.66339999999999999</v>
      </c>
      <c r="N361" s="7" t="s">
        <v>29</v>
      </c>
      <c r="O361" s="7" t="s">
        <v>619</v>
      </c>
      <c r="P361" s="7" t="s">
        <v>1289</v>
      </c>
      <c r="Q361" s="62">
        <v>90100</v>
      </c>
      <c r="R361" s="9" t="s">
        <v>110</v>
      </c>
      <c r="S361" s="6" t="s">
        <v>1319</v>
      </c>
      <c r="T361" s="19" t="s">
        <v>312</v>
      </c>
    </row>
    <row r="362" spans="1:20" s="4" customFormat="1" ht="130.5" customHeight="1">
      <c r="A362" s="36" t="s">
        <v>1221</v>
      </c>
      <c r="B362" s="7" t="s">
        <v>35</v>
      </c>
      <c r="C362" s="7" t="s">
        <v>1289</v>
      </c>
      <c r="D362" s="7"/>
      <c r="E362" s="73" t="s">
        <v>1320</v>
      </c>
      <c r="F362" s="7" t="s">
        <v>1321</v>
      </c>
      <c r="G362" s="11" t="s">
        <v>1322</v>
      </c>
      <c r="H362" s="48">
        <v>45849</v>
      </c>
      <c r="I362" s="48">
        <v>47483</v>
      </c>
      <c r="J362" s="91">
        <v>1915680</v>
      </c>
      <c r="K362" s="44" t="s">
        <v>27</v>
      </c>
      <c r="L362" s="6" t="s">
        <v>223</v>
      </c>
      <c r="M362" s="59">
        <v>0.66339999999999999</v>
      </c>
      <c r="N362" s="7" t="s">
        <v>29</v>
      </c>
      <c r="O362" s="7" t="s">
        <v>619</v>
      </c>
      <c r="P362" s="7" t="s">
        <v>1289</v>
      </c>
      <c r="Q362" s="62">
        <v>90100</v>
      </c>
      <c r="R362" s="6" t="s">
        <v>93</v>
      </c>
      <c r="S362" s="6"/>
      <c r="T362" s="19"/>
    </row>
    <row r="363" spans="1:20" s="4" customFormat="1" ht="130.5" customHeight="1">
      <c r="A363" s="36" t="s">
        <v>1221</v>
      </c>
      <c r="B363" s="7" t="s">
        <v>35</v>
      </c>
      <c r="C363" s="7" t="s">
        <v>1289</v>
      </c>
      <c r="D363" s="7"/>
      <c r="E363" s="73" t="s">
        <v>1323</v>
      </c>
      <c r="F363" s="7" t="s">
        <v>1324</v>
      </c>
      <c r="G363" s="11" t="s">
        <v>1322</v>
      </c>
      <c r="H363" s="48">
        <v>45849</v>
      </c>
      <c r="I363" s="48">
        <v>47483</v>
      </c>
      <c r="J363" s="91">
        <v>675513</v>
      </c>
      <c r="K363" s="44" t="s">
        <v>27</v>
      </c>
      <c r="L363" s="6" t="s">
        <v>223</v>
      </c>
      <c r="M363" s="59">
        <v>0.66339999999999999</v>
      </c>
      <c r="N363" s="7" t="s">
        <v>29</v>
      </c>
      <c r="O363" s="7" t="s">
        <v>619</v>
      </c>
      <c r="P363" s="7" t="s">
        <v>1289</v>
      </c>
      <c r="Q363" s="62">
        <v>90100</v>
      </c>
      <c r="R363" s="6" t="s">
        <v>89</v>
      </c>
      <c r="S363" s="6"/>
      <c r="T363" s="19"/>
    </row>
    <row r="364" spans="1:20" s="4" customFormat="1" ht="130.5" customHeight="1">
      <c r="A364" s="36" t="s">
        <v>1221</v>
      </c>
      <c r="B364" s="7" t="s">
        <v>22</v>
      </c>
      <c r="C364" s="7" t="s">
        <v>1270</v>
      </c>
      <c r="D364" s="7"/>
      <c r="E364" s="73" t="s">
        <v>1325</v>
      </c>
      <c r="F364" s="7" t="s">
        <v>1326</v>
      </c>
      <c r="G364" s="11" t="s">
        <v>1225</v>
      </c>
      <c r="H364" s="48">
        <v>45849</v>
      </c>
      <c r="I364" s="48">
        <v>47483</v>
      </c>
      <c r="J364" s="91">
        <v>5800000</v>
      </c>
      <c r="K364" s="44" t="s">
        <v>27</v>
      </c>
      <c r="L364" s="6" t="s">
        <v>230</v>
      </c>
      <c r="M364" s="59">
        <v>0.66339999999999999</v>
      </c>
      <c r="N364" s="7" t="s">
        <v>29</v>
      </c>
      <c r="O364" s="7" t="s">
        <v>619</v>
      </c>
      <c r="P364" s="7" t="s">
        <v>1289</v>
      </c>
      <c r="Q364" s="62">
        <v>90100</v>
      </c>
      <c r="R364" s="6" t="s">
        <v>30</v>
      </c>
      <c r="S364" s="6"/>
      <c r="T364" s="19"/>
    </row>
    <row r="365" spans="1:20" s="4" customFormat="1" ht="130.5" customHeight="1">
      <c r="A365" s="36" t="s">
        <v>1221</v>
      </c>
      <c r="B365" s="7" t="s">
        <v>35</v>
      </c>
      <c r="C365" s="7" t="s">
        <v>1327</v>
      </c>
      <c r="D365" s="7"/>
      <c r="E365" s="73" t="s">
        <v>1328</v>
      </c>
      <c r="F365" s="7" t="s">
        <v>1329</v>
      </c>
      <c r="G365" s="11" t="s">
        <v>1232</v>
      </c>
      <c r="H365" s="48">
        <v>45849</v>
      </c>
      <c r="I365" s="48">
        <v>47483</v>
      </c>
      <c r="J365" s="91">
        <v>3000000</v>
      </c>
      <c r="K365" s="44" t="s">
        <v>27</v>
      </c>
      <c r="L365" s="6" t="s">
        <v>223</v>
      </c>
      <c r="M365" s="59">
        <v>0.66339999999999999</v>
      </c>
      <c r="N365" s="7" t="s">
        <v>29</v>
      </c>
      <c r="O365" s="7" t="s">
        <v>619</v>
      </c>
      <c r="P365" s="7" t="s">
        <v>1289</v>
      </c>
      <c r="Q365" s="62">
        <v>90100</v>
      </c>
      <c r="R365" s="6" t="s">
        <v>40</v>
      </c>
      <c r="S365" s="6"/>
      <c r="T365" s="19"/>
    </row>
    <row r="366" spans="1:20" s="4" customFormat="1" ht="130.5" customHeight="1">
      <c r="A366" s="36" t="s">
        <v>1221</v>
      </c>
      <c r="B366" s="7" t="s">
        <v>236</v>
      </c>
      <c r="C366" s="7" t="s">
        <v>1289</v>
      </c>
      <c r="D366" s="7"/>
      <c r="E366" s="73" t="s">
        <v>1330</v>
      </c>
      <c r="F366" s="7" t="s">
        <v>1331</v>
      </c>
      <c r="G366" s="11" t="s">
        <v>1332</v>
      </c>
      <c r="H366" s="48">
        <v>45849</v>
      </c>
      <c r="I366" s="48">
        <v>47483</v>
      </c>
      <c r="J366" s="91">
        <v>5191301.6500000004</v>
      </c>
      <c r="K366" s="44" t="s">
        <v>27</v>
      </c>
      <c r="L366" s="12" t="s">
        <v>240</v>
      </c>
      <c r="M366" s="59">
        <v>0.66339999999999999</v>
      </c>
      <c r="N366" s="7" t="s">
        <v>29</v>
      </c>
      <c r="O366" s="7" t="s">
        <v>619</v>
      </c>
      <c r="P366" s="7" t="s">
        <v>1289</v>
      </c>
      <c r="Q366" s="62">
        <v>90100</v>
      </c>
      <c r="R366" s="6" t="s">
        <v>44</v>
      </c>
      <c r="S366" s="6"/>
      <c r="T366" s="19"/>
    </row>
    <row r="367" spans="1:20" s="4" customFormat="1" ht="130.5" customHeight="1">
      <c r="A367" s="36" t="s">
        <v>1221</v>
      </c>
      <c r="B367" s="7" t="s">
        <v>22</v>
      </c>
      <c r="C367" s="7" t="s">
        <v>2114</v>
      </c>
      <c r="D367" s="7"/>
      <c r="E367" s="73" t="s">
        <v>1333</v>
      </c>
      <c r="F367" s="7" t="s">
        <v>1334</v>
      </c>
      <c r="G367" s="11" t="s">
        <v>1225</v>
      </c>
      <c r="H367" s="48">
        <v>45849</v>
      </c>
      <c r="I367" s="48">
        <v>47483</v>
      </c>
      <c r="J367" s="91">
        <v>1100000</v>
      </c>
      <c r="K367" s="44" t="s">
        <v>27</v>
      </c>
      <c r="L367" s="6" t="s">
        <v>230</v>
      </c>
      <c r="M367" s="59">
        <v>0.66339999999999999</v>
      </c>
      <c r="N367" s="7" t="s">
        <v>29</v>
      </c>
      <c r="O367" s="7" t="s">
        <v>619</v>
      </c>
      <c r="P367" s="7" t="s">
        <v>2114</v>
      </c>
      <c r="Q367" s="62">
        <v>90048</v>
      </c>
      <c r="R367" s="6" t="s">
        <v>251</v>
      </c>
      <c r="S367" s="6"/>
      <c r="T367" s="19"/>
    </row>
    <row r="368" spans="1:20" s="4" customFormat="1" ht="130.5" customHeight="1">
      <c r="A368" s="36" t="s">
        <v>1221</v>
      </c>
      <c r="B368" s="7" t="s">
        <v>35</v>
      </c>
      <c r="C368" s="7" t="s">
        <v>1335</v>
      </c>
      <c r="D368" s="7"/>
      <c r="E368" s="73" t="s">
        <v>1336</v>
      </c>
      <c r="F368" s="7" t="s">
        <v>1337</v>
      </c>
      <c r="G368" s="11" t="s">
        <v>1338</v>
      </c>
      <c r="H368" s="48">
        <v>45849</v>
      </c>
      <c r="I368" s="48">
        <v>47483</v>
      </c>
      <c r="J368" s="91">
        <v>299968.28999999998</v>
      </c>
      <c r="K368" s="44" t="s">
        <v>27</v>
      </c>
      <c r="L368" s="6" t="s">
        <v>223</v>
      </c>
      <c r="M368" s="59">
        <v>0.66339999999999999</v>
      </c>
      <c r="N368" s="7" t="s">
        <v>29</v>
      </c>
      <c r="O368" s="7" t="s">
        <v>619</v>
      </c>
      <c r="P368" s="7" t="s">
        <v>1335</v>
      </c>
      <c r="Q368" s="62">
        <v>90030</v>
      </c>
      <c r="R368" s="9" t="s">
        <v>117</v>
      </c>
      <c r="S368" s="6"/>
      <c r="T368" s="19"/>
    </row>
    <row r="369" spans="1:20" s="4" customFormat="1" ht="130.5" customHeight="1">
      <c r="A369" s="36" t="s">
        <v>1221</v>
      </c>
      <c r="B369" s="7" t="s">
        <v>35</v>
      </c>
      <c r="C369" s="7" t="s">
        <v>1335</v>
      </c>
      <c r="D369" s="7"/>
      <c r="E369" s="73" t="s">
        <v>1339</v>
      </c>
      <c r="F369" s="7" t="s">
        <v>1340</v>
      </c>
      <c r="G369" s="11" t="s">
        <v>1341</v>
      </c>
      <c r="H369" s="48">
        <v>45849</v>
      </c>
      <c r="I369" s="48">
        <v>47483</v>
      </c>
      <c r="J369" s="91">
        <v>200000</v>
      </c>
      <c r="K369" s="44" t="s">
        <v>27</v>
      </c>
      <c r="L369" s="6" t="s">
        <v>223</v>
      </c>
      <c r="M369" s="59">
        <v>0.66339999999999999</v>
      </c>
      <c r="N369" s="7" t="s">
        <v>29</v>
      </c>
      <c r="O369" s="7" t="s">
        <v>619</v>
      </c>
      <c r="P369" s="7" t="s">
        <v>1335</v>
      </c>
      <c r="Q369" s="62">
        <v>90030</v>
      </c>
      <c r="R369" s="6" t="s">
        <v>279</v>
      </c>
      <c r="S369" s="6"/>
      <c r="T369" s="19"/>
    </row>
    <row r="370" spans="1:20" s="4" customFormat="1" ht="130.5" customHeight="1">
      <c r="A370" s="36" t="s">
        <v>1221</v>
      </c>
      <c r="B370" s="7" t="s">
        <v>22</v>
      </c>
      <c r="C370" s="7" t="s">
        <v>1342</v>
      </c>
      <c r="D370" s="7"/>
      <c r="E370" s="73" t="s">
        <v>1343</v>
      </c>
      <c r="F370" s="7" t="s">
        <v>1344</v>
      </c>
      <c r="G370" s="11" t="s">
        <v>1225</v>
      </c>
      <c r="H370" s="48">
        <v>45849</v>
      </c>
      <c r="I370" s="48">
        <v>47483</v>
      </c>
      <c r="J370" s="91">
        <v>1700000</v>
      </c>
      <c r="K370" s="44" t="s">
        <v>27</v>
      </c>
      <c r="L370" s="6" t="s">
        <v>230</v>
      </c>
      <c r="M370" s="59">
        <v>0.66339999999999999</v>
      </c>
      <c r="N370" s="7" t="s">
        <v>29</v>
      </c>
      <c r="O370" s="7" t="s">
        <v>619</v>
      </c>
      <c r="P370" s="7" t="s">
        <v>1342</v>
      </c>
      <c r="Q370" s="62">
        <v>90014</v>
      </c>
      <c r="R370" s="6" t="s">
        <v>251</v>
      </c>
      <c r="S370" s="6"/>
      <c r="T370" s="19"/>
    </row>
    <row r="371" spans="1:20" s="4" customFormat="1" ht="130.5" customHeight="1">
      <c r="A371" s="36" t="s">
        <v>1221</v>
      </c>
      <c r="B371" s="7" t="s">
        <v>35</v>
      </c>
      <c r="C371" s="7" t="s">
        <v>1342</v>
      </c>
      <c r="D371" s="7"/>
      <c r="E371" s="73" t="s">
        <v>1345</v>
      </c>
      <c r="F371" s="7" t="s">
        <v>1346</v>
      </c>
      <c r="G371" s="11" t="s">
        <v>1232</v>
      </c>
      <c r="H371" s="48">
        <v>45849</v>
      </c>
      <c r="I371" s="48">
        <v>47483</v>
      </c>
      <c r="J371" s="91">
        <v>310000</v>
      </c>
      <c r="K371" s="44" t="s">
        <v>27</v>
      </c>
      <c r="L371" s="6" t="s">
        <v>223</v>
      </c>
      <c r="M371" s="59">
        <v>0.66339999999999999</v>
      </c>
      <c r="N371" s="7" t="s">
        <v>29</v>
      </c>
      <c r="O371" s="7" t="s">
        <v>619</v>
      </c>
      <c r="P371" s="7" t="s">
        <v>1342</v>
      </c>
      <c r="Q371" s="62">
        <v>90014</v>
      </c>
      <c r="R371" s="6" t="s">
        <v>40</v>
      </c>
      <c r="S371" s="6"/>
      <c r="T371" s="19"/>
    </row>
    <row r="372" spans="1:20" s="4" customFormat="1" ht="130.5" customHeight="1">
      <c r="A372" s="36" t="s">
        <v>1221</v>
      </c>
      <c r="B372" s="7" t="s">
        <v>35</v>
      </c>
      <c r="C372" s="7" t="s">
        <v>1347</v>
      </c>
      <c r="D372" s="7"/>
      <c r="E372" s="73" t="s">
        <v>1348</v>
      </c>
      <c r="F372" s="7" t="s">
        <v>1349</v>
      </c>
      <c r="G372" s="11" t="s">
        <v>1232</v>
      </c>
      <c r="H372" s="48">
        <v>45849</v>
      </c>
      <c r="I372" s="48">
        <v>47483</v>
      </c>
      <c r="J372" s="91">
        <v>719692.21</v>
      </c>
      <c r="K372" s="44" t="s">
        <v>27</v>
      </c>
      <c r="L372" s="6" t="s">
        <v>223</v>
      </c>
      <c r="M372" s="59">
        <v>0.66339999999999999</v>
      </c>
      <c r="N372" s="7" t="s">
        <v>29</v>
      </c>
      <c r="O372" s="7" t="s">
        <v>619</v>
      </c>
      <c r="P372" s="7" t="s">
        <v>1347</v>
      </c>
      <c r="Q372" s="62">
        <v>90040</v>
      </c>
      <c r="R372" s="6" t="s">
        <v>40</v>
      </c>
      <c r="S372" s="6"/>
      <c r="T372" s="19"/>
    </row>
    <row r="373" spans="1:20" s="4" customFormat="1" ht="130.5" customHeight="1">
      <c r="A373" s="36" t="s">
        <v>1221</v>
      </c>
      <c r="B373" s="7" t="s">
        <v>22</v>
      </c>
      <c r="C373" s="7" t="s">
        <v>1347</v>
      </c>
      <c r="D373" s="7"/>
      <c r="E373" s="73" t="s">
        <v>1350</v>
      </c>
      <c r="F373" s="7" t="s">
        <v>1351</v>
      </c>
      <c r="G373" s="11" t="s">
        <v>1225</v>
      </c>
      <c r="H373" s="48">
        <v>45849</v>
      </c>
      <c r="I373" s="48">
        <v>47483</v>
      </c>
      <c r="J373" s="91">
        <v>576040.37</v>
      </c>
      <c r="K373" s="44" t="s">
        <v>27</v>
      </c>
      <c r="L373" s="6" t="s">
        <v>230</v>
      </c>
      <c r="M373" s="59">
        <v>0.66339999999999999</v>
      </c>
      <c r="N373" s="7" t="s">
        <v>29</v>
      </c>
      <c r="O373" s="7" t="s">
        <v>619</v>
      </c>
      <c r="P373" s="7" t="s">
        <v>1347</v>
      </c>
      <c r="Q373" s="62">
        <v>90040</v>
      </c>
      <c r="R373" s="6" t="s">
        <v>251</v>
      </c>
      <c r="S373" s="6"/>
      <c r="T373" s="19"/>
    </row>
    <row r="374" spans="1:20" s="4" customFormat="1" ht="130.5" customHeight="1">
      <c r="A374" s="36" t="s">
        <v>1221</v>
      </c>
      <c r="B374" s="7" t="s">
        <v>35</v>
      </c>
      <c r="C374" s="7" t="s">
        <v>2115</v>
      </c>
      <c r="D374" s="7"/>
      <c r="E374" s="73" t="s">
        <v>1352</v>
      </c>
      <c r="F374" s="7" t="s">
        <v>1353</v>
      </c>
      <c r="G374" s="11" t="s">
        <v>1236</v>
      </c>
      <c r="H374" s="48">
        <v>45849</v>
      </c>
      <c r="I374" s="48">
        <v>47483</v>
      </c>
      <c r="J374" s="91">
        <v>404963</v>
      </c>
      <c r="K374" s="44" t="s">
        <v>27</v>
      </c>
      <c r="L374" s="6" t="s">
        <v>223</v>
      </c>
      <c r="M374" s="59">
        <v>0.66339999999999999</v>
      </c>
      <c r="N374" s="7" t="s">
        <v>29</v>
      </c>
      <c r="O374" s="7" t="s">
        <v>619</v>
      </c>
      <c r="P374" s="7" t="s">
        <v>2115</v>
      </c>
      <c r="Q374" s="62">
        <v>90082</v>
      </c>
      <c r="R374" s="6" t="s">
        <v>294</v>
      </c>
      <c r="S374" s="6"/>
      <c r="T374" s="19"/>
    </row>
    <row r="375" spans="1:20" s="4" customFormat="1" ht="130.5" customHeight="1">
      <c r="A375" s="36" t="s">
        <v>1221</v>
      </c>
      <c r="B375" s="7" t="s">
        <v>35</v>
      </c>
      <c r="C375" s="7" t="s">
        <v>2116</v>
      </c>
      <c r="D375" s="7"/>
      <c r="E375" s="73" t="s">
        <v>1354</v>
      </c>
      <c r="F375" s="7" t="s">
        <v>1355</v>
      </c>
      <c r="G375" s="11" t="s">
        <v>1232</v>
      </c>
      <c r="H375" s="48">
        <v>45849</v>
      </c>
      <c r="I375" s="48">
        <v>47483</v>
      </c>
      <c r="J375" s="91">
        <v>1350000</v>
      </c>
      <c r="K375" s="44" t="s">
        <v>27</v>
      </c>
      <c r="L375" s="6" t="s">
        <v>223</v>
      </c>
      <c r="M375" s="59">
        <v>0.66339999999999999</v>
      </c>
      <c r="N375" s="7" t="s">
        <v>29</v>
      </c>
      <c r="O375" s="7" t="s">
        <v>619</v>
      </c>
      <c r="P375" s="7" t="s">
        <v>2116</v>
      </c>
      <c r="Q375" s="62">
        <v>90037</v>
      </c>
      <c r="R375" s="6" t="s">
        <v>40</v>
      </c>
      <c r="S375" s="6"/>
      <c r="T375" s="19"/>
    </row>
    <row r="376" spans="1:20" s="4" customFormat="1" ht="130.5" customHeight="1">
      <c r="A376" s="36" t="s">
        <v>1221</v>
      </c>
      <c r="B376" s="7" t="s">
        <v>22</v>
      </c>
      <c r="C376" s="7" t="s">
        <v>1356</v>
      </c>
      <c r="D376" s="7"/>
      <c r="E376" s="73" t="s">
        <v>1357</v>
      </c>
      <c r="F376" s="7" t="s">
        <v>1358</v>
      </c>
      <c r="G376" s="11" t="s">
        <v>1225</v>
      </c>
      <c r="H376" s="48">
        <v>45849</v>
      </c>
      <c r="I376" s="48">
        <v>47483</v>
      </c>
      <c r="J376" s="91">
        <v>1700000</v>
      </c>
      <c r="K376" s="44" t="s">
        <v>27</v>
      </c>
      <c r="L376" s="6" t="s">
        <v>230</v>
      </c>
      <c r="M376" s="59">
        <v>0.66339999999999999</v>
      </c>
      <c r="N376" s="7" t="s">
        <v>29</v>
      </c>
      <c r="O376" s="7" t="s">
        <v>619</v>
      </c>
      <c r="P376" s="7" t="s">
        <v>1356</v>
      </c>
      <c r="Q376" s="62">
        <v>90017</v>
      </c>
      <c r="R376" s="6" t="s">
        <v>251</v>
      </c>
      <c r="S376" s="6"/>
      <c r="T376" s="19"/>
    </row>
    <row r="377" spans="1:20" s="4" customFormat="1" ht="130.5" customHeight="1">
      <c r="A377" s="36" t="s">
        <v>1221</v>
      </c>
      <c r="B377" s="7" t="s">
        <v>35</v>
      </c>
      <c r="C377" s="7" t="s">
        <v>1356</v>
      </c>
      <c r="D377" s="7"/>
      <c r="E377" s="73" t="s">
        <v>1359</v>
      </c>
      <c r="F377" s="7" t="s">
        <v>1360</v>
      </c>
      <c r="G377" s="11" t="s">
        <v>1294</v>
      </c>
      <c r="H377" s="48">
        <v>45849</v>
      </c>
      <c r="I377" s="48">
        <v>47483</v>
      </c>
      <c r="J377" s="91">
        <v>250800</v>
      </c>
      <c r="K377" s="44" t="s">
        <v>27</v>
      </c>
      <c r="L377" s="6" t="s">
        <v>223</v>
      </c>
      <c r="M377" s="59">
        <v>0.66339999999999999</v>
      </c>
      <c r="N377" s="7" t="s">
        <v>29</v>
      </c>
      <c r="O377" s="7" t="s">
        <v>619</v>
      </c>
      <c r="P377" s="7" t="s">
        <v>1356</v>
      </c>
      <c r="Q377" s="62">
        <v>90017</v>
      </c>
      <c r="R377" s="6" t="s">
        <v>58</v>
      </c>
      <c r="S377" s="6"/>
      <c r="T377" s="19"/>
    </row>
    <row r="378" spans="1:20" s="4" customFormat="1" ht="130.5" customHeight="1">
      <c r="A378" s="36" t="s">
        <v>1221</v>
      </c>
      <c r="B378" s="7" t="s">
        <v>35</v>
      </c>
      <c r="C378" s="7" t="s">
        <v>1361</v>
      </c>
      <c r="D378" s="7"/>
      <c r="E378" s="73" t="s">
        <v>1362</v>
      </c>
      <c r="F378" s="7" t="s">
        <v>1363</v>
      </c>
      <c r="G378" s="11" t="s">
        <v>1232</v>
      </c>
      <c r="H378" s="48">
        <v>45849</v>
      </c>
      <c r="I378" s="48">
        <v>47483</v>
      </c>
      <c r="J378" s="91">
        <v>668000</v>
      </c>
      <c r="K378" s="44" t="s">
        <v>27</v>
      </c>
      <c r="L378" s="6" t="s">
        <v>223</v>
      </c>
      <c r="M378" s="59">
        <v>0.66339999999999999</v>
      </c>
      <c r="N378" s="7" t="s">
        <v>29</v>
      </c>
      <c r="O378" s="7" t="s">
        <v>619</v>
      </c>
      <c r="P378" s="7" t="s">
        <v>2165</v>
      </c>
      <c r="Q378" s="62">
        <v>90070</v>
      </c>
      <c r="R378" s="6" t="s">
        <v>40</v>
      </c>
      <c r="S378" s="6"/>
      <c r="T378" s="19"/>
    </row>
    <row r="379" spans="1:20" s="4" customFormat="1" ht="130.5" customHeight="1">
      <c r="A379" s="36" t="s">
        <v>1221</v>
      </c>
      <c r="B379" s="7" t="s">
        <v>35</v>
      </c>
      <c r="C379" s="7" t="s">
        <v>1364</v>
      </c>
      <c r="D379" s="7"/>
      <c r="E379" s="73" t="s">
        <v>1365</v>
      </c>
      <c r="F379" s="7" t="s">
        <v>1366</v>
      </c>
      <c r="G379" s="11" t="s">
        <v>1236</v>
      </c>
      <c r="H379" s="48">
        <v>45849</v>
      </c>
      <c r="I379" s="48">
        <v>47483</v>
      </c>
      <c r="J379" s="91">
        <v>1420000</v>
      </c>
      <c r="K379" s="44" t="s">
        <v>27</v>
      </c>
      <c r="L379" s="6" t="s">
        <v>223</v>
      </c>
      <c r="M379" s="59">
        <v>0.66339999999999999</v>
      </c>
      <c r="N379" s="7" t="s">
        <v>29</v>
      </c>
      <c r="O379" s="7" t="s">
        <v>619</v>
      </c>
      <c r="P379" s="7" t="s">
        <v>1364</v>
      </c>
      <c r="Q379" s="62">
        <v>90035</v>
      </c>
      <c r="R379" s="6" t="s">
        <v>294</v>
      </c>
      <c r="S379" s="6"/>
      <c r="T379" s="19"/>
    </row>
    <row r="380" spans="1:20" s="4" customFormat="1" ht="130.5" customHeight="1">
      <c r="A380" s="36" t="s">
        <v>1221</v>
      </c>
      <c r="B380" s="7" t="s">
        <v>35</v>
      </c>
      <c r="C380" s="7" t="s">
        <v>1364</v>
      </c>
      <c r="D380" s="7"/>
      <c r="E380" s="73" t="s">
        <v>1367</v>
      </c>
      <c r="F380" s="7" t="s">
        <v>1368</v>
      </c>
      <c r="G380" s="11" t="s">
        <v>1232</v>
      </c>
      <c r="H380" s="48">
        <v>45849</v>
      </c>
      <c r="I380" s="48">
        <v>47483</v>
      </c>
      <c r="J380" s="91">
        <v>1335354.42</v>
      </c>
      <c r="K380" s="44" t="s">
        <v>27</v>
      </c>
      <c r="L380" s="6" t="s">
        <v>223</v>
      </c>
      <c r="M380" s="59">
        <v>0.66339999999999999</v>
      </c>
      <c r="N380" s="7" t="s">
        <v>29</v>
      </c>
      <c r="O380" s="7" t="s">
        <v>619</v>
      </c>
      <c r="P380" s="7" t="s">
        <v>1364</v>
      </c>
      <c r="Q380" s="62">
        <v>90035</v>
      </c>
      <c r="R380" s="6" t="s">
        <v>40</v>
      </c>
      <c r="S380" s="6"/>
      <c r="T380" s="19"/>
    </row>
    <row r="381" spans="1:20" s="4" customFormat="1" ht="130.5" customHeight="1">
      <c r="A381" s="36" t="s">
        <v>1221</v>
      </c>
      <c r="B381" s="7" t="s">
        <v>35</v>
      </c>
      <c r="C381" s="7" t="s">
        <v>1369</v>
      </c>
      <c r="D381" s="7"/>
      <c r="E381" s="73" t="s">
        <v>1370</v>
      </c>
      <c r="F381" s="7" t="s">
        <v>1371</v>
      </c>
      <c r="G381" s="11" t="s">
        <v>1232</v>
      </c>
      <c r="H381" s="48">
        <v>45849</v>
      </c>
      <c r="I381" s="48">
        <v>47483</v>
      </c>
      <c r="J381" s="91">
        <v>1300000</v>
      </c>
      <c r="K381" s="44" t="s">
        <v>27</v>
      </c>
      <c r="L381" s="6" t="s">
        <v>223</v>
      </c>
      <c r="M381" s="59">
        <v>0.66339999999999999</v>
      </c>
      <c r="N381" s="7" t="s">
        <v>29</v>
      </c>
      <c r="O381" s="7" t="s">
        <v>619</v>
      </c>
      <c r="P381" s="7" t="s">
        <v>1369</v>
      </c>
      <c r="Q381" s="62">
        <v>90030</v>
      </c>
      <c r="R381" s="6" t="s">
        <v>40</v>
      </c>
      <c r="S381" s="6"/>
      <c r="T381" s="19"/>
    </row>
    <row r="382" spans="1:20" s="4" customFormat="1" ht="130.5" customHeight="1">
      <c r="A382" s="36" t="s">
        <v>1221</v>
      </c>
      <c r="B382" s="7" t="s">
        <v>35</v>
      </c>
      <c r="C382" s="7" t="s">
        <v>1369</v>
      </c>
      <c r="D382" s="7"/>
      <c r="E382" s="73" t="s">
        <v>1372</v>
      </c>
      <c r="F382" s="7" t="s">
        <v>1373</v>
      </c>
      <c r="G382" s="11" t="s">
        <v>1232</v>
      </c>
      <c r="H382" s="48">
        <v>45849</v>
      </c>
      <c r="I382" s="48">
        <v>47483</v>
      </c>
      <c r="J382" s="91">
        <v>850000</v>
      </c>
      <c r="K382" s="44" t="s">
        <v>27</v>
      </c>
      <c r="L382" s="6" t="s">
        <v>223</v>
      </c>
      <c r="M382" s="59">
        <v>0.66339999999999999</v>
      </c>
      <c r="N382" s="7" t="s">
        <v>29</v>
      </c>
      <c r="O382" s="7" t="s">
        <v>619</v>
      </c>
      <c r="P382" s="7" t="s">
        <v>1369</v>
      </c>
      <c r="Q382" s="62">
        <v>90030</v>
      </c>
      <c r="R382" s="6" t="s">
        <v>40</v>
      </c>
      <c r="S382" s="6"/>
      <c r="T382" s="19"/>
    </row>
    <row r="383" spans="1:20" s="4" customFormat="1" ht="130.5" customHeight="1">
      <c r="A383" s="36" t="s">
        <v>1221</v>
      </c>
      <c r="B383" s="7" t="s">
        <v>35</v>
      </c>
      <c r="C383" s="7" t="s">
        <v>1374</v>
      </c>
      <c r="D383" s="7"/>
      <c r="E383" s="73" t="s">
        <v>1375</v>
      </c>
      <c r="F383" s="7" t="s">
        <v>1376</v>
      </c>
      <c r="G383" s="11" t="s">
        <v>1232</v>
      </c>
      <c r="H383" s="48">
        <v>45849</v>
      </c>
      <c r="I383" s="48">
        <v>47483</v>
      </c>
      <c r="J383" s="91">
        <v>1200000</v>
      </c>
      <c r="K383" s="44" t="s">
        <v>27</v>
      </c>
      <c r="L383" s="6" t="s">
        <v>223</v>
      </c>
      <c r="M383" s="59">
        <v>0.66339999999999999</v>
      </c>
      <c r="N383" s="7" t="s">
        <v>29</v>
      </c>
      <c r="O383" s="7" t="s">
        <v>619</v>
      </c>
      <c r="P383" s="7" t="s">
        <v>1374</v>
      </c>
      <c r="Q383" s="62">
        <v>90010</v>
      </c>
      <c r="R383" s="6" t="s">
        <v>40</v>
      </c>
      <c r="S383" s="6"/>
      <c r="T383" s="19"/>
    </row>
    <row r="384" spans="1:20" s="4" customFormat="1" ht="130.5" customHeight="1">
      <c r="A384" s="36" t="s">
        <v>1221</v>
      </c>
      <c r="B384" s="7" t="s">
        <v>35</v>
      </c>
      <c r="C384" s="7" t="s">
        <v>1374</v>
      </c>
      <c r="D384" s="7"/>
      <c r="E384" s="73" t="s">
        <v>1377</v>
      </c>
      <c r="F384" s="7" t="s">
        <v>1378</v>
      </c>
      <c r="G384" s="11" t="s">
        <v>1232</v>
      </c>
      <c r="H384" s="48">
        <v>45849</v>
      </c>
      <c r="I384" s="48">
        <v>47483</v>
      </c>
      <c r="J384" s="91">
        <v>1000000</v>
      </c>
      <c r="K384" s="44" t="s">
        <v>27</v>
      </c>
      <c r="L384" s="6" t="s">
        <v>223</v>
      </c>
      <c r="M384" s="59">
        <v>0.66339999999999999</v>
      </c>
      <c r="N384" s="7" t="s">
        <v>29</v>
      </c>
      <c r="O384" s="7" t="s">
        <v>619</v>
      </c>
      <c r="P384" s="7" t="s">
        <v>1374</v>
      </c>
      <c r="Q384" s="62">
        <v>90010</v>
      </c>
      <c r="R384" s="6" t="s">
        <v>40</v>
      </c>
      <c r="S384" s="6"/>
      <c r="T384" s="19"/>
    </row>
    <row r="385" spans="1:20" s="4" customFormat="1" ht="130.5" customHeight="1">
      <c r="A385" s="36" t="s">
        <v>1221</v>
      </c>
      <c r="B385" s="7" t="s">
        <v>35</v>
      </c>
      <c r="C385" s="7" t="s">
        <v>1379</v>
      </c>
      <c r="D385" s="7"/>
      <c r="E385" s="73" t="s">
        <v>1380</v>
      </c>
      <c r="F385" s="7" t="s">
        <v>1381</v>
      </c>
      <c r="G385" s="11" t="s">
        <v>1232</v>
      </c>
      <c r="H385" s="48">
        <v>45849</v>
      </c>
      <c r="I385" s="48">
        <v>47483</v>
      </c>
      <c r="J385" s="91">
        <v>699980.83</v>
      </c>
      <c r="K385" s="44" t="s">
        <v>27</v>
      </c>
      <c r="L385" s="6" t="s">
        <v>223</v>
      </c>
      <c r="M385" s="59">
        <v>0.66339999999999999</v>
      </c>
      <c r="N385" s="7" t="s">
        <v>29</v>
      </c>
      <c r="O385" s="7" t="s">
        <v>619</v>
      </c>
      <c r="P385" s="7" t="s">
        <v>1379</v>
      </c>
      <c r="Q385" s="62">
        <v>90030</v>
      </c>
      <c r="R385" s="6" t="s">
        <v>40</v>
      </c>
      <c r="S385" s="6"/>
      <c r="T385" s="19"/>
    </row>
    <row r="386" spans="1:20" s="4" customFormat="1" ht="130.5" customHeight="1">
      <c r="A386" s="36" t="s">
        <v>1221</v>
      </c>
      <c r="B386" s="7" t="s">
        <v>35</v>
      </c>
      <c r="C386" s="7" t="s">
        <v>1379</v>
      </c>
      <c r="D386" s="7"/>
      <c r="E386" s="73" t="s">
        <v>1382</v>
      </c>
      <c r="F386" s="7" t="s">
        <v>1383</v>
      </c>
      <c r="G386" s="11" t="s">
        <v>1384</v>
      </c>
      <c r="H386" s="48">
        <v>45849</v>
      </c>
      <c r="I386" s="48">
        <v>47483</v>
      </c>
      <c r="J386" s="91">
        <v>600000</v>
      </c>
      <c r="K386" s="44" t="s">
        <v>27</v>
      </c>
      <c r="L386" s="6" t="s">
        <v>223</v>
      </c>
      <c r="M386" s="59">
        <v>0.66339999999999999</v>
      </c>
      <c r="N386" s="7" t="s">
        <v>29</v>
      </c>
      <c r="O386" s="7" t="s">
        <v>619</v>
      </c>
      <c r="P386" s="7" t="s">
        <v>1379</v>
      </c>
      <c r="Q386" s="62">
        <v>90030</v>
      </c>
      <c r="R386" s="9" t="s">
        <v>44</v>
      </c>
      <c r="S386" s="6"/>
      <c r="T386" s="19"/>
    </row>
    <row r="387" spans="1:20" s="4" customFormat="1" ht="130.5" customHeight="1">
      <c r="A387" s="36" t="s">
        <v>1221</v>
      </c>
      <c r="B387" s="7" t="s">
        <v>104</v>
      </c>
      <c r="C387" s="7" t="s">
        <v>1385</v>
      </c>
      <c r="D387" s="7"/>
      <c r="E387" s="73" t="s">
        <v>1386</v>
      </c>
      <c r="F387" s="7" t="s">
        <v>1387</v>
      </c>
      <c r="G387" s="11" t="s">
        <v>1255</v>
      </c>
      <c r="H387" s="48">
        <v>45849</v>
      </c>
      <c r="I387" s="48">
        <v>47483</v>
      </c>
      <c r="J387" s="91">
        <v>201079.31</v>
      </c>
      <c r="K387" s="44" t="s">
        <v>27</v>
      </c>
      <c r="L387" s="6" t="s">
        <v>109</v>
      </c>
      <c r="M387" s="59">
        <v>0.66339999999999999</v>
      </c>
      <c r="N387" s="7" t="s">
        <v>29</v>
      </c>
      <c r="O387" s="7" t="s">
        <v>619</v>
      </c>
      <c r="P387" s="7" t="s">
        <v>1385</v>
      </c>
      <c r="Q387" s="62">
        <v>90031</v>
      </c>
      <c r="R387" s="9" t="s">
        <v>110</v>
      </c>
      <c r="S387" s="6"/>
      <c r="T387" s="19"/>
    </row>
    <row r="388" spans="1:20" s="4" customFormat="1" ht="130.5" customHeight="1">
      <c r="A388" s="36" t="s">
        <v>1221</v>
      </c>
      <c r="B388" s="7" t="s">
        <v>35</v>
      </c>
      <c r="C388" s="7" t="s">
        <v>1385</v>
      </c>
      <c r="D388" s="7"/>
      <c r="E388" s="73" t="s">
        <v>1388</v>
      </c>
      <c r="F388" s="7" t="s">
        <v>1389</v>
      </c>
      <c r="G388" s="11" t="s">
        <v>1232</v>
      </c>
      <c r="H388" s="48">
        <v>45849</v>
      </c>
      <c r="I388" s="48">
        <v>47483</v>
      </c>
      <c r="J388" s="91">
        <v>1400000</v>
      </c>
      <c r="K388" s="44" t="s">
        <v>27</v>
      </c>
      <c r="L388" s="6" t="s">
        <v>223</v>
      </c>
      <c r="M388" s="59">
        <v>0.66339999999999999</v>
      </c>
      <c r="N388" s="7" t="s">
        <v>29</v>
      </c>
      <c r="O388" s="7" t="s">
        <v>619</v>
      </c>
      <c r="P388" s="7" t="s">
        <v>1385</v>
      </c>
      <c r="Q388" s="62">
        <v>90031</v>
      </c>
      <c r="R388" s="6" t="s">
        <v>40</v>
      </c>
      <c r="S388" s="6"/>
      <c r="T388" s="19"/>
    </row>
    <row r="389" spans="1:20" s="4" customFormat="1" ht="130.5" customHeight="1">
      <c r="A389" s="36" t="s">
        <v>1221</v>
      </c>
      <c r="B389" s="7" t="s">
        <v>35</v>
      </c>
      <c r="C389" s="7" t="s">
        <v>2117</v>
      </c>
      <c r="D389" s="7"/>
      <c r="E389" s="73" t="s">
        <v>1390</v>
      </c>
      <c r="F389" s="7" t="s">
        <v>1391</v>
      </c>
      <c r="G389" s="11" t="s">
        <v>1341</v>
      </c>
      <c r="H389" s="48">
        <v>45849</v>
      </c>
      <c r="I389" s="48">
        <v>47483</v>
      </c>
      <c r="J389" s="91">
        <v>239584</v>
      </c>
      <c r="K389" s="44" t="s">
        <v>27</v>
      </c>
      <c r="L389" s="6" t="s">
        <v>223</v>
      </c>
      <c r="M389" s="59">
        <v>0.66339999999999999</v>
      </c>
      <c r="N389" s="7" t="s">
        <v>29</v>
      </c>
      <c r="O389" s="7" t="s">
        <v>619</v>
      </c>
      <c r="P389" s="7" t="s">
        <v>2117</v>
      </c>
      <c r="Q389" s="62">
        <v>90046</v>
      </c>
      <c r="R389" s="6" t="s">
        <v>279</v>
      </c>
      <c r="S389" s="6"/>
      <c r="T389" s="19"/>
    </row>
    <row r="390" spans="1:20" s="4" customFormat="1" ht="130.5" customHeight="1">
      <c r="A390" s="36" t="s">
        <v>1221</v>
      </c>
      <c r="B390" s="7" t="s">
        <v>35</v>
      </c>
      <c r="C390" s="7" t="s">
        <v>2117</v>
      </c>
      <c r="D390" s="7"/>
      <c r="E390" s="73" t="s">
        <v>1392</v>
      </c>
      <c r="F390" s="7" t="s">
        <v>1393</v>
      </c>
      <c r="G390" s="11" t="s">
        <v>1236</v>
      </c>
      <c r="H390" s="48">
        <v>45849</v>
      </c>
      <c r="I390" s="48">
        <v>47483</v>
      </c>
      <c r="J390" s="91">
        <v>2500000</v>
      </c>
      <c r="K390" s="44" t="s">
        <v>27</v>
      </c>
      <c r="L390" s="6" t="s">
        <v>223</v>
      </c>
      <c r="M390" s="59">
        <v>0.66339999999999999</v>
      </c>
      <c r="N390" s="7" t="s">
        <v>29</v>
      </c>
      <c r="O390" s="7" t="s">
        <v>619</v>
      </c>
      <c r="P390" s="7" t="s">
        <v>2117</v>
      </c>
      <c r="Q390" s="62">
        <v>90046</v>
      </c>
      <c r="R390" s="6" t="s">
        <v>294</v>
      </c>
      <c r="S390" s="6"/>
      <c r="T390" s="19"/>
    </row>
    <row r="391" spans="1:20" s="4" customFormat="1" ht="130.5" customHeight="1">
      <c r="A391" s="36" t="s">
        <v>1221</v>
      </c>
      <c r="B391" s="7" t="s">
        <v>35</v>
      </c>
      <c r="C391" s="7" t="s">
        <v>2117</v>
      </c>
      <c r="D391" s="7"/>
      <c r="E391" s="73" t="s">
        <v>1394</v>
      </c>
      <c r="F391" s="7" t="s">
        <v>1395</v>
      </c>
      <c r="G391" s="11" t="s">
        <v>1232</v>
      </c>
      <c r="H391" s="48">
        <v>45849</v>
      </c>
      <c r="I391" s="48">
        <v>47483</v>
      </c>
      <c r="J391" s="91">
        <v>600543</v>
      </c>
      <c r="K391" s="44" t="s">
        <v>27</v>
      </c>
      <c r="L391" s="6" t="s">
        <v>223</v>
      </c>
      <c r="M391" s="59">
        <v>0.66339999999999999</v>
      </c>
      <c r="N391" s="7" t="s">
        <v>29</v>
      </c>
      <c r="O391" s="7" t="s">
        <v>619</v>
      </c>
      <c r="P391" s="7" t="s">
        <v>2117</v>
      </c>
      <c r="Q391" s="62">
        <v>90046</v>
      </c>
      <c r="R391" s="6" t="s">
        <v>40</v>
      </c>
      <c r="S391" s="6"/>
      <c r="T391" s="19"/>
    </row>
    <row r="392" spans="1:20" s="4" customFormat="1" ht="130.5" customHeight="1">
      <c r="A392" s="36" t="s">
        <v>1221</v>
      </c>
      <c r="B392" s="7" t="s">
        <v>22</v>
      </c>
      <c r="C392" s="7" t="s">
        <v>1396</v>
      </c>
      <c r="D392" s="7"/>
      <c r="E392" s="73" t="s">
        <v>1397</v>
      </c>
      <c r="F392" s="7" t="s">
        <v>1398</v>
      </c>
      <c r="G392" s="11" t="s">
        <v>1225</v>
      </c>
      <c r="H392" s="48">
        <v>45849</v>
      </c>
      <c r="I392" s="48">
        <v>47483</v>
      </c>
      <c r="J392" s="91">
        <v>1411959</v>
      </c>
      <c r="K392" s="44" t="s">
        <v>27</v>
      </c>
      <c r="L392" s="6" t="s">
        <v>230</v>
      </c>
      <c r="M392" s="59">
        <v>0.66339999999999999</v>
      </c>
      <c r="N392" s="7" t="s">
        <v>29</v>
      </c>
      <c r="O392" s="7" t="s">
        <v>619</v>
      </c>
      <c r="P392" s="7" t="s">
        <v>1396</v>
      </c>
      <c r="Q392" s="62">
        <v>90010</v>
      </c>
      <c r="R392" s="6" t="s">
        <v>251</v>
      </c>
      <c r="S392" s="6"/>
      <c r="T392" s="19"/>
    </row>
    <row r="393" spans="1:20" s="4" customFormat="1" ht="130.5" customHeight="1">
      <c r="A393" s="36" t="s">
        <v>1221</v>
      </c>
      <c r="B393" s="7" t="s">
        <v>22</v>
      </c>
      <c r="C393" s="7" t="s">
        <v>2117</v>
      </c>
      <c r="D393" s="7"/>
      <c r="E393" s="73" t="s">
        <v>1399</v>
      </c>
      <c r="F393" s="7" t="s">
        <v>1400</v>
      </c>
      <c r="G393" s="11" t="s">
        <v>1225</v>
      </c>
      <c r="H393" s="48">
        <v>45849</v>
      </c>
      <c r="I393" s="48">
        <v>47483</v>
      </c>
      <c r="J393" s="91">
        <v>4504519.53</v>
      </c>
      <c r="K393" s="44" t="s">
        <v>27</v>
      </c>
      <c r="L393" s="6" t="s">
        <v>230</v>
      </c>
      <c r="M393" s="59">
        <v>0.66339999999999999</v>
      </c>
      <c r="N393" s="7" t="s">
        <v>29</v>
      </c>
      <c r="O393" s="7" t="s">
        <v>619</v>
      </c>
      <c r="P393" s="7" t="s">
        <v>2117</v>
      </c>
      <c r="Q393" s="62">
        <v>90046</v>
      </c>
      <c r="R393" s="6" t="s">
        <v>251</v>
      </c>
      <c r="S393" s="6"/>
      <c r="T393" s="19"/>
    </row>
    <row r="394" spans="1:20" s="4" customFormat="1" ht="130.5" customHeight="1">
      <c r="A394" s="36" t="s">
        <v>1221</v>
      </c>
      <c r="B394" s="7" t="s">
        <v>35</v>
      </c>
      <c r="C394" s="7" t="s">
        <v>1401</v>
      </c>
      <c r="D394" s="7"/>
      <c r="E394" s="73" t="s">
        <v>1402</v>
      </c>
      <c r="F394" s="7" t="s">
        <v>1403</v>
      </c>
      <c r="G394" s="11" t="s">
        <v>1232</v>
      </c>
      <c r="H394" s="48">
        <v>45849</v>
      </c>
      <c r="I394" s="48">
        <v>47483</v>
      </c>
      <c r="J394" s="91">
        <v>1500000</v>
      </c>
      <c r="K394" s="44" t="s">
        <v>27</v>
      </c>
      <c r="L394" s="6" t="s">
        <v>223</v>
      </c>
      <c r="M394" s="59">
        <v>0.66339999999999999</v>
      </c>
      <c r="N394" s="7" t="s">
        <v>29</v>
      </c>
      <c r="O394" s="7" t="s">
        <v>619</v>
      </c>
      <c r="P394" s="7" t="s">
        <v>1401</v>
      </c>
      <c r="Q394" s="62">
        <v>90039</v>
      </c>
      <c r="R394" s="6" t="s">
        <v>40</v>
      </c>
      <c r="S394" s="6"/>
      <c r="T394" s="19"/>
    </row>
    <row r="395" spans="1:20" s="4" customFormat="1" ht="130.5" customHeight="1">
      <c r="A395" s="36" t="s">
        <v>1221</v>
      </c>
      <c r="B395" s="7" t="s">
        <v>35</v>
      </c>
      <c r="C395" s="7" t="s">
        <v>1401</v>
      </c>
      <c r="D395" s="7"/>
      <c r="E395" s="73" t="s">
        <v>1404</v>
      </c>
      <c r="F395" s="7" t="s">
        <v>1405</v>
      </c>
      <c r="G395" s="11" t="s">
        <v>1232</v>
      </c>
      <c r="H395" s="48">
        <v>45849</v>
      </c>
      <c r="I395" s="48">
        <v>47483</v>
      </c>
      <c r="J395" s="91">
        <v>1800000</v>
      </c>
      <c r="K395" s="44" t="s">
        <v>27</v>
      </c>
      <c r="L395" s="6" t="s">
        <v>223</v>
      </c>
      <c r="M395" s="59">
        <v>0.66339999999999999</v>
      </c>
      <c r="N395" s="7" t="s">
        <v>29</v>
      </c>
      <c r="O395" s="7" t="s">
        <v>619</v>
      </c>
      <c r="P395" s="7" t="s">
        <v>1401</v>
      </c>
      <c r="Q395" s="62">
        <v>90039</v>
      </c>
      <c r="R395" s="6" t="s">
        <v>40</v>
      </c>
      <c r="S395" s="6"/>
      <c r="T395" s="19"/>
    </row>
    <row r="396" spans="1:20" s="4" customFormat="1" ht="130.5" customHeight="1">
      <c r="A396" s="36" t="s">
        <v>1221</v>
      </c>
      <c r="B396" s="7" t="s">
        <v>35</v>
      </c>
      <c r="C396" s="7" t="s">
        <v>2118</v>
      </c>
      <c r="D396" s="7"/>
      <c r="E396" s="73" t="s">
        <v>1406</v>
      </c>
      <c r="F396" s="7" t="s">
        <v>1407</v>
      </c>
      <c r="G396" s="11" t="s">
        <v>1232</v>
      </c>
      <c r="H396" s="48">
        <v>45849</v>
      </c>
      <c r="I396" s="48">
        <v>47483</v>
      </c>
      <c r="J396" s="91">
        <v>700000</v>
      </c>
      <c r="K396" s="44" t="s">
        <v>27</v>
      </c>
      <c r="L396" s="6" t="s">
        <v>223</v>
      </c>
      <c r="M396" s="59">
        <v>0.66339999999999999</v>
      </c>
      <c r="N396" s="7" t="s">
        <v>29</v>
      </c>
      <c r="O396" s="7" t="s">
        <v>619</v>
      </c>
      <c r="P396" s="7" t="s">
        <v>2118</v>
      </c>
      <c r="Q396" s="62">
        <v>90084</v>
      </c>
      <c r="R396" s="6" t="s">
        <v>40</v>
      </c>
      <c r="S396" s="6"/>
      <c r="T396" s="19"/>
    </row>
    <row r="397" spans="1:20" s="4" customFormat="1" ht="130.5" customHeight="1">
      <c r="A397" s="36" t="s">
        <v>1221</v>
      </c>
      <c r="B397" s="7" t="s">
        <v>22</v>
      </c>
      <c r="C397" s="7" t="s">
        <v>1408</v>
      </c>
      <c r="D397" s="7"/>
      <c r="E397" s="73" t="s">
        <v>1409</v>
      </c>
      <c r="F397" s="7" t="s">
        <v>1410</v>
      </c>
      <c r="G397" s="11" t="s">
        <v>1225</v>
      </c>
      <c r="H397" s="48">
        <v>45849</v>
      </c>
      <c r="I397" s="48">
        <v>47483</v>
      </c>
      <c r="J397" s="91">
        <v>600000</v>
      </c>
      <c r="K397" s="44" t="s">
        <v>27</v>
      </c>
      <c r="L397" s="6" t="s">
        <v>230</v>
      </c>
      <c r="M397" s="59">
        <v>0.66339999999999999</v>
      </c>
      <c r="N397" s="7" t="s">
        <v>29</v>
      </c>
      <c r="O397" s="7" t="s">
        <v>619</v>
      </c>
      <c r="P397" s="7" t="s">
        <v>1408</v>
      </c>
      <c r="Q397" s="62">
        <v>90036</v>
      </c>
      <c r="R397" s="6" t="s">
        <v>30</v>
      </c>
      <c r="S397" s="6"/>
      <c r="T397" s="19"/>
    </row>
    <row r="398" spans="1:20" s="4" customFormat="1" ht="130.5" customHeight="1">
      <c r="A398" s="36" t="s">
        <v>1221</v>
      </c>
      <c r="B398" s="7" t="s">
        <v>35</v>
      </c>
      <c r="C398" s="7" t="s">
        <v>1408</v>
      </c>
      <c r="D398" s="7"/>
      <c r="E398" s="73" t="s">
        <v>1411</v>
      </c>
      <c r="F398" s="7" t="s">
        <v>1412</v>
      </c>
      <c r="G398" s="11" t="s">
        <v>1294</v>
      </c>
      <c r="H398" s="48">
        <v>45849</v>
      </c>
      <c r="I398" s="48">
        <v>47483</v>
      </c>
      <c r="J398" s="91">
        <v>1300000</v>
      </c>
      <c r="K398" s="44" t="s">
        <v>27</v>
      </c>
      <c r="L398" s="6" t="s">
        <v>223</v>
      </c>
      <c r="M398" s="59">
        <v>0.66339999999999999</v>
      </c>
      <c r="N398" s="7" t="s">
        <v>29</v>
      </c>
      <c r="O398" s="7" t="s">
        <v>619</v>
      </c>
      <c r="P398" s="7" t="s">
        <v>1408</v>
      </c>
      <c r="Q398" s="62">
        <v>90036</v>
      </c>
      <c r="R398" s="6" t="s">
        <v>58</v>
      </c>
      <c r="S398" s="6"/>
      <c r="T398" s="19"/>
    </row>
    <row r="399" spans="1:20" s="4" customFormat="1" ht="130.5" customHeight="1">
      <c r="A399" s="36" t="s">
        <v>1221</v>
      </c>
      <c r="B399" s="7" t="s">
        <v>22</v>
      </c>
      <c r="C399" s="7" t="s">
        <v>1413</v>
      </c>
      <c r="D399" s="7"/>
      <c r="E399" s="73" t="s">
        <v>1414</v>
      </c>
      <c r="F399" s="7" t="s">
        <v>1415</v>
      </c>
      <c r="G399" s="11" t="s">
        <v>1225</v>
      </c>
      <c r="H399" s="48">
        <v>45849</v>
      </c>
      <c r="I399" s="48">
        <v>47483</v>
      </c>
      <c r="J399" s="91">
        <v>1970282.73</v>
      </c>
      <c r="K399" s="44" t="s">
        <v>27</v>
      </c>
      <c r="L399" s="6" t="s">
        <v>230</v>
      </c>
      <c r="M399" s="59">
        <v>0.66339999999999999</v>
      </c>
      <c r="N399" s="7" t="s">
        <v>29</v>
      </c>
      <c r="O399" s="7" t="s">
        <v>619</v>
      </c>
      <c r="P399" s="7" t="s">
        <v>1425</v>
      </c>
      <c r="Q399" s="62">
        <v>90049</v>
      </c>
      <c r="R399" s="6" t="s">
        <v>251</v>
      </c>
      <c r="S399" s="6"/>
      <c r="T399" s="19"/>
    </row>
    <row r="400" spans="1:20" s="4" customFormat="1" ht="130.5" customHeight="1">
      <c r="A400" s="36" t="s">
        <v>1221</v>
      </c>
      <c r="B400" s="7" t="s">
        <v>22</v>
      </c>
      <c r="C400" s="7" t="s">
        <v>1416</v>
      </c>
      <c r="D400" s="7"/>
      <c r="E400" s="73" t="s">
        <v>1417</v>
      </c>
      <c r="F400" s="7" t="s">
        <v>1418</v>
      </c>
      <c r="G400" s="11" t="s">
        <v>1225</v>
      </c>
      <c r="H400" s="48">
        <v>45849</v>
      </c>
      <c r="I400" s="48">
        <v>47483</v>
      </c>
      <c r="J400" s="91">
        <v>461627.15</v>
      </c>
      <c r="K400" s="44" t="s">
        <v>27</v>
      </c>
      <c r="L400" s="6" t="s">
        <v>230</v>
      </c>
      <c r="M400" s="59">
        <v>0.66339999999999999</v>
      </c>
      <c r="N400" s="7" t="s">
        <v>29</v>
      </c>
      <c r="O400" s="7" t="s">
        <v>619</v>
      </c>
      <c r="P400" s="7" t="s">
        <v>1416</v>
      </c>
      <c r="Q400" s="62">
        <v>90086</v>
      </c>
      <c r="R400" s="6" t="s">
        <v>251</v>
      </c>
      <c r="S400" s="6"/>
      <c r="T400" s="19"/>
    </row>
    <row r="401" spans="1:20" s="4" customFormat="1" ht="130.5" customHeight="1">
      <c r="A401" s="36" t="s">
        <v>1221</v>
      </c>
      <c r="B401" s="7" t="s">
        <v>35</v>
      </c>
      <c r="C401" s="7" t="s">
        <v>1416</v>
      </c>
      <c r="D401" s="7"/>
      <c r="E401" s="73" t="s">
        <v>1419</v>
      </c>
      <c r="F401" s="7" t="s">
        <v>1420</v>
      </c>
      <c r="G401" s="11" t="s">
        <v>1232</v>
      </c>
      <c r="H401" s="48">
        <v>45849</v>
      </c>
      <c r="I401" s="48">
        <v>47483</v>
      </c>
      <c r="J401" s="91">
        <v>531977.55000000005</v>
      </c>
      <c r="K401" s="44" t="s">
        <v>27</v>
      </c>
      <c r="L401" s="6" t="s">
        <v>223</v>
      </c>
      <c r="M401" s="59">
        <v>0.66339999999999999</v>
      </c>
      <c r="N401" s="7" t="s">
        <v>29</v>
      </c>
      <c r="O401" s="7" t="s">
        <v>619</v>
      </c>
      <c r="P401" s="7" t="s">
        <v>1416</v>
      </c>
      <c r="Q401" s="62">
        <v>90086</v>
      </c>
      <c r="R401" s="6" t="s">
        <v>40</v>
      </c>
      <c r="S401" s="6"/>
      <c r="T401" s="19"/>
    </row>
    <row r="402" spans="1:20" s="4" customFormat="1" ht="130.5" customHeight="1">
      <c r="A402" s="36" t="s">
        <v>1221</v>
      </c>
      <c r="B402" s="7" t="s">
        <v>35</v>
      </c>
      <c r="C402" s="7" t="s">
        <v>2119</v>
      </c>
      <c r="D402" s="7"/>
      <c r="E402" s="73" t="s">
        <v>1421</v>
      </c>
      <c r="F402" s="7" t="s">
        <v>1422</v>
      </c>
      <c r="G402" s="11" t="s">
        <v>1232</v>
      </c>
      <c r="H402" s="48">
        <v>45849</v>
      </c>
      <c r="I402" s="48">
        <v>47483</v>
      </c>
      <c r="J402" s="91">
        <v>400000</v>
      </c>
      <c r="K402" s="44" t="s">
        <v>27</v>
      </c>
      <c r="L402" s="6" t="s">
        <v>223</v>
      </c>
      <c r="M402" s="59">
        <v>0.66339999999999999</v>
      </c>
      <c r="N402" s="7" t="s">
        <v>29</v>
      </c>
      <c r="O402" s="7" t="s">
        <v>619</v>
      </c>
      <c r="P402" s="7" t="s">
        <v>2119</v>
      </c>
      <c r="Q402" s="62">
        <v>90072</v>
      </c>
      <c r="R402" s="6" t="s">
        <v>40</v>
      </c>
      <c r="S402" s="6"/>
      <c r="T402" s="19"/>
    </row>
    <row r="403" spans="1:20" s="4" customFormat="1" ht="130.5" customHeight="1">
      <c r="A403" s="36" t="s">
        <v>1221</v>
      </c>
      <c r="B403" s="7" t="s">
        <v>35</v>
      </c>
      <c r="C403" s="7" t="s">
        <v>2119</v>
      </c>
      <c r="D403" s="7"/>
      <c r="E403" s="73" t="s">
        <v>1423</v>
      </c>
      <c r="F403" s="7" t="s">
        <v>1424</v>
      </c>
      <c r="G403" s="11" t="s">
        <v>1232</v>
      </c>
      <c r="H403" s="48">
        <v>45849</v>
      </c>
      <c r="I403" s="48">
        <v>47483</v>
      </c>
      <c r="J403" s="91">
        <v>909408.16</v>
      </c>
      <c r="K403" s="44" t="s">
        <v>27</v>
      </c>
      <c r="L403" s="6" t="s">
        <v>223</v>
      </c>
      <c r="M403" s="59">
        <v>0.66339999999999999</v>
      </c>
      <c r="N403" s="7" t="s">
        <v>29</v>
      </c>
      <c r="O403" s="7" t="s">
        <v>619</v>
      </c>
      <c r="P403" s="7" t="s">
        <v>2119</v>
      </c>
      <c r="Q403" s="62">
        <v>90072</v>
      </c>
      <c r="R403" s="6" t="s">
        <v>40</v>
      </c>
      <c r="S403" s="6"/>
      <c r="T403" s="19"/>
    </row>
    <row r="404" spans="1:20" s="4" customFormat="1" ht="130.5" customHeight="1">
      <c r="A404" s="36" t="s">
        <v>1221</v>
      </c>
      <c r="B404" s="7" t="s">
        <v>35</v>
      </c>
      <c r="C404" s="7" t="s">
        <v>1425</v>
      </c>
      <c r="D404" s="7"/>
      <c r="E404" s="73" t="s">
        <v>1426</v>
      </c>
      <c r="F404" s="7" t="s">
        <v>1427</v>
      </c>
      <c r="G404" s="11" t="s">
        <v>1232</v>
      </c>
      <c r="H404" s="48">
        <v>45849</v>
      </c>
      <c r="I404" s="48">
        <v>47483</v>
      </c>
      <c r="J404" s="91">
        <v>1187771.0900000001</v>
      </c>
      <c r="K404" s="44" t="s">
        <v>27</v>
      </c>
      <c r="L404" s="6" t="s">
        <v>223</v>
      </c>
      <c r="M404" s="59">
        <v>0.66339999999999999</v>
      </c>
      <c r="N404" s="7" t="s">
        <v>29</v>
      </c>
      <c r="O404" s="7" t="s">
        <v>619</v>
      </c>
      <c r="P404" s="7" t="s">
        <v>1425</v>
      </c>
      <c r="Q404" s="62">
        <v>90049</v>
      </c>
      <c r="R404" s="6" t="s">
        <v>40</v>
      </c>
      <c r="S404" s="6"/>
      <c r="T404" s="19"/>
    </row>
    <row r="405" spans="1:20" s="4" customFormat="1" ht="130.5" customHeight="1">
      <c r="A405" s="36" t="s">
        <v>1221</v>
      </c>
      <c r="B405" s="7" t="s">
        <v>35</v>
      </c>
      <c r="C405" s="7" t="s">
        <v>1428</v>
      </c>
      <c r="D405" s="7"/>
      <c r="E405" s="73" t="s">
        <v>1429</v>
      </c>
      <c r="F405" s="7" t="s">
        <v>1430</v>
      </c>
      <c r="G405" s="11" t="s">
        <v>1232</v>
      </c>
      <c r="H405" s="48">
        <v>45849</v>
      </c>
      <c r="I405" s="48">
        <v>47483</v>
      </c>
      <c r="J405" s="91">
        <v>1300000</v>
      </c>
      <c r="K405" s="44" t="s">
        <v>27</v>
      </c>
      <c r="L405" s="6" t="s">
        <v>223</v>
      </c>
      <c r="M405" s="59">
        <v>0.66339999999999999</v>
      </c>
      <c r="N405" s="7" t="s">
        <v>29</v>
      </c>
      <c r="O405" s="7" t="s">
        <v>619</v>
      </c>
      <c r="P405" s="7" t="s">
        <v>1428</v>
      </c>
      <c r="Q405" s="62">
        <v>90030</v>
      </c>
      <c r="R405" s="6" t="s">
        <v>40</v>
      </c>
      <c r="S405" s="6"/>
      <c r="T405" s="19"/>
    </row>
    <row r="406" spans="1:20" s="4" customFormat="1" ht="130.5" customHeight="1">
      <c r="A406" s="36" t="s">
        <v>1221</v>
      </c>
      <c r="B406" s="7" t="s">
        <v>35</v>
      </c>
      <c r="C406" s="7" t="s">
        <v>1428</v>
      </c>
      <c r="D406" s="7"/>
      <c r="E406" s="73" t="s">
        <v>1431</v>
      </c>
      <c r="F406" s="7" t="s">
        <v>1432</v>
      </c>
      <c r="G406" s="11" t="s">
        <v>1232</v>
      </c>
      <c r="H406" s="48">
        <v>45849</v>
      </c>
      <c r="I406" s="48">
        <v>47483</v>
      </c>
      <c r="J406" s="91">
        <v>1352000</v>
      </c>
      <c r="K406" s="44" t="s">
        <v>27</v>
      </c>
      <c r="L406" s="6" t="s">
        <v>223</v>
      </c>
      <c r="M406" s="59">
        <v>0.66339999999999999</v>
      </c>
      <c r="N406" s="7" t="s">
        <v>29</v>
      </c>
      <c r="O406" s="7" t="s">
        <v>619</v>
      </c>
      <c r="P406" s="7" t="s">
        <v>1428</v>
      </c>
      <c r="Q406" s="62">
        <v>90030</v>
      </c>
      <c r="R406" s="6" t="s">
        <v>40</v>
      </c>
      <c r="S406" s="6"/>
      <c r="T406" s="19"/>
    </row>
    <row r="407" spans="1:20" s="4" customFormat="1" ht="130.5" customHeight="1">
      <c r="A407" s="36" t="s">
        <v>1221</v>
      </c>
      <c r="B407" s="7" t="s">
        <v>22</v>
      </c>
      <c r="C407" s="7" t="s">
        <v>1289</v>
      </c>
      <c r="D407" s="7"/>
      <c r="E407" s="73" t="s">
        <v>1433</v>
      </c>
      <c r="F407" s="7" t="s">
        <v>1434</v>
      </c>
      <c r="G407" s="6" t="s">
        <v>1435</v>
      </c>
      <c r="H407" s="48"/>
      <c r="I407" s="48"/>
      <c r="J407" s="14">
        <v>1088136</v>
      </c>
      <c r="K407" s="44" t="s">
        <v>27</v>
      </c>
      <c r="L407" s="6" t="s">
        <v>230</v>
      </c>
      <c r="M407" s="59">
        <v>0.66339999999999999</v>
      </c>
      <c r="N407" s="7" t="s">
        <v>29</v>
      </c>
      <c r="O407" s="7" t="s">
        <v>619</v>
      </c>
      <c r="P407" s="7" t="s">
        <v>1289</v>
      </c>
      <c r="Q407" s="62" t="s">
        <v>1436</v>
      </c>
      <c r="R407" s="6" t="s">
        <v>93</v>
      </c>
      <c r="S407" s="6"/>
      <c r="T407" s="19"/>
    </row>
    <row r="408" spans="1:20" s="4" customFormat="1" ht="130.5" customHeight="1">
      <c r="A408" s="36" t="s">
        <v>1437</v>
      </c>
      <c r="B408" s="7" t="s">
        <v>22</v>
      </c>
      <c r="C408" s="7" t="s">
        <v>1438</v>
      </c>
      <c r="D408" s="7"/>
      <c r="E408" s="73" t="s">
        <v>1439</v>
      </c>
      <c r="F408" s="7" t="s">
        <v>1440</v>
      </c>
      <c r="G408" s="15" t="s">
        <v>1441</v>
      </c>
      <c r="H408" s="48">
        <v>45708</v>
      </c>
      <c r="I408" s="48">
        <v>46613</v>
      </c>
      <c r="J408" s="91">
        <v>679094.49</v>
      </c>
      <c r="K408" s="44" t="s">
        <v>27</v>
      </c>
      <c r="L408" s="6" t="s">
        <v>230</v>
      </c>
      <c r="M408" s="59">
        <v>0.66339999999999999</v>
      </c>
      <c r="N408" s="7" t="s">
        <v>29</v>
      </c>
      <c r="O408" s="7" t="s">
        <v>1479</v>
      </c>
      <c r="P408" s="7" t="s">
        <v>1438</v>
      </c>
      <c r="Q408" s="62">
        <v>97017</v>
      </c>
      <c r="R408" s="6" t="s">
        <v>251</v>
      </c>
      <c r="S408" s="6" t="s">
        <v>1442</v>
      </c>
      <c r="T408" s="19"/>
    </row>
    <row r="409" spans="1:20" s="4" customFormat="1" ht="130.5" customHeight="1">
      <c r="A409" s="36" t="s">
        <v>1437</v>
      </c>
      <c r="B409" s="7" t="s">
        <v>35</v>
      </c>
      <c r="C409" s="7" t="s">
        <v>1438</v>
      </c>
      <c r="D409" s="7"/>
      <c r="E409" s="73" t="s">
        <v>1443</v>
      </c>
      <c r="F409" s="7" t="s">
        <v>1444</v>
      </c>
      <c r="G409" s="15" t="s">
        <v>1441</v>
      </c>
      <c r="H409" s="48">
        <v>45746</v>
      </c>
      <c r="I409" s="48">
        <v>46675</v>
      </c>
      <c r="J409" s="91">
        <v>360000</v>
      </c>
      <c r="K409" s="44" t="s">
        <v>27</v>
      </c>
      <c r="L409" s="6" t="s">
        <v>223</v>
      </c>
      <c r="M409" s="59">
        <v>0.66339999999999999</v>
      </c>
      <c r="N409" s="7" t="s">
        <v>29</v>
      </c>
      <c r="O409" s="7" t="s">
        <v>1479</v>
      </c>
      <c r="P409" s="7" t="s">
        <v>1438</v>
      </c>
      <c r="Q409" s="62">
        <v>97017</v>
      </c>
      <c r="R409" s="6" t="s">
        <v>40</v>
      </c>
      <c r="S409" s="6" t="s">
        <v>1445</v>
      </c>
      <c r="T409" s="19"/>
    </row>
    <row r="410" spans="1:20" s="4" customFormat="1" ht="130.5" customHeight="1">
      <c r="A410" s="36" t="s">
        <v>1437</v>
      </c>
      <c r="B410" s="7" t="s">
        <v>35</v>
      </c>
      <c r="C410" s="7" t="s">
        <v>1438</v>
      </c>
      <c r="D410" s="7"/>
      <c r="E410" s="73" t="s">
        <v>1446</v>
      </c>
      <c r="F410" s="7" t="s">
        <v>1447</v>
      </c>
      <c r="G410" s="15" t="s">
        <v>1441</v>
      </c>
      <c r="H410" s="48">
        <v>44927</v>
      </c>
      <c r="I410" s="48">
        <v>46827</v>
      </c>
      <c r="J410" s="91">
        <v>1590584.87</v>
      </c>
      <c r="K410" s="44" t="s">
        <v>27</v>
      </c>
      <c r="L410" s="6" t="s">
        <v>223</v>
      </c>
      <c r="M410" s="59">
        <v>0.66339999999999999</v>
      </c>
      <c r="N410" s="7" t="s">
        <v>29</v>
      </c>
      <c r="O410" s="7" t="s">
        <v>1479</v>
      </c>
      <c r="P410" s="7" t="s">
        <v>1438</v>
      </c>
      <c r="Q410" s="62">
        <v>97017</v>
      </c>
      <c r="R410" s="6" t="s">
        <v>40</v>
      </c>
      <c r="S410" s="6" t="s">
        <v>1448</v>
      </c>
      <c r="T410" s="19"/>
    </row>
    <row r="411" spans="1:20" s="4" customFormat="1" ht="130.5" customHeight="1">
      <c r="A411" s="36" t="s">
        <v>1437</v>
      </c>
      <c r="B411" s="7" t="s">
        <v>22</v>
      </c>
      <c r="C411" s="7" t="s">
        <v>1449</v>
      </c>
      <c r="D411" s="7"/>
      <c r="E411" s="73" t="s">
        <v>1450</v>
      </c>
      <c r="F411" s="7" t="s">
        <v>1451</v>
      </c>
      <c r="G411" s="6" t="s">
        <v>1452</v>
      </c>
      <c r="H411" s="48">
        <v>45727</v>
      </c>
      <c r="I411" s="48">
        <v>47848</v>
      </c>
      <c r="J411" s="91">
        <v>1722800</v>
      </c>
      <c r="K411" s="44" t="s">
        <v>27</v>
      </c>
      <c r="L411" s="6" t="s">
        <v>230</v>
      </c>
      <c r="M411" s="59">
        <v>0.66339999999999999</v>
      </c>
      <c r="N411" s="7" t="s">
        <v>29</v>
      </c>
      <c r="O411" s="7" t="s">
        <v>1479</v>
      </c>
      <c r="P411" s="7" t="s">
        <v>1449</v>
      </c>
      <c r="Q411" s="62">
        <v>97019</v>
      </c>
      <c r="R411" s="6" t="s">
        <v>273</v>
      </c>
      <c r="S411" s="6" t="s">
        <v>1453</v>
      </c>
      <c r="T411" s="19"/>
    </row>
    <row r="412" spans="1:20" s="4" customFormat="1" ht="130.5" customHeight="1">
      <c r="A412" s="36" t="s">
        <v>1437</v>
      </c>
      <c r="B412" s="7" t="s">
        <v>35</v>
      </c>
      <c r="C412" s="7" t="s">
        <v>1449</v>
      </c>
      <c r="D412" s="7"/>
      <c r="E412" s="75" t="s">
        <v>1454</v>
      </c>
      <c r="F412" s="7" t="s">
        <v>1455</v>
      </c>
      <c r="G412" s="15" t="s">
        <v>1441</v>
      </c>
      <c r="H412" s="48">
        <v>45635</v>
      </c>
      <c r="I412" s="48">
        <v>47483</v>
      </c>
      <c r="J412" s="91">
        <v>3500000</v>
      </c>
      <c r="K412" s="44" t="s">
        <v>27</v>
      </c>
      <c r="L412" s="6" t="s">
        <v>223</v>
      </c>
      <c r="M412" s="59">
        <v>0.66339999999999999</v>
      </c>
      <c r="N412" s="7" t="s">
        <v>29</v>
      </c>
      <c r="O412" s="7" t="s">
        <v>1479</v>
      </c>
      <c r="P412" s="7" t="s">
        <v>1449</v>
      </c>
      <c r="Q412" s="62">
        <v>97019</v>
      </c>
      <c r="R412" s="6" t="s">
        <v>40</v>
      </c>
      <c r="S412" s="6" t="s">
        <v>1456</v>
      </c>
      <c r="T412" s="19"/>
    </row>
    <row r="413" spans="1:20" s="4" customFormat="1" ht="130.5" customHeight="1">
      <c r="A413" s="36" t="s">
        <v>1437</v>
      </c>
      <c r="B413" s="7" t="s">
        <v>35</v>
      </c>
      <c r="C413" s="7" t="s">
        <v>1449</v>
      </c>
      <c r="D413" s="7"/>
      <c r="E413" s="73" t="s">
        <v>1457</v>
      </c>
      <c r="F413" s="7" t="s">
        <v>1458</v>
      </c>
      <c r="G413" s="6" t="s">
        <v>1459</v>
      </c>
      <c r="H413" s="48">
        <v>45756</v>
      </c>
      <c r="I413" s="48">
        <v>47483</v>
      </c>
      <c r="J413" s="91">
        <v>1200000</v>
      </c>
      <c r="K413" s="44" t="s">
        <v>27</v>
      </c>
      <c r="L413" s="6" t="s">
        <v>223</v>
      </c>
      <c r="M413" s="59">
        <v>0.66339999999999999</v>
      </c>
      <c r="N413" s="7" t="s">
        <v>29</v>
      </c>
      <c r="O413" s="7" t="s">
        <v>1479</v>
      </c>
      <c r="P413" s="7" t="s">
        <v>1449</v>
      </c>
      <c r="Q413" s="62">
        <v>97019</v>
      </c>
      <c r="R413" s="6" t="s">
        <v>58</v>
      </c>
      <c r="S413" s="6" t="s">
        <v>1460</v>
      </c>
      <c r="T413" s="19"/>
    </row>
    <row r="414" spans="1:20" s="4" customFormat="1" ht="130.5" customHeight="1">
      <c r="A414" s="36" t="s">
        <v>1437</v>
      </c>
      <c r="B414" s="7" t="s">
        <v>35</v>
      </c>
      <c r="C414" s="7" t="s">
        <v>1449</v>
      </c>
      <c r="D414" s="7"/>
      <c r="E414" s="73" t="s">
        <v>1461</v>
      </c>
      <c r="F414" s="7" t="s">
        <v>1462</v>
      </c>
      <c r="G414" s="15" t="s">
        <v>1441</v>
      </c>
      <c r="H414" s="48">
        <v>45717</v>
      </c>
      <c r="I414" s="48">
        <v>46822</v>
      </c>
      <c r="J414" s="91">
        <v>606970.85</v>
      </c>
      <c r="K414" s="44" t="s">
        <v>27</v>
      </c>
      <c r="L414" s="6" t="s">
        <v>223</v>
      </c>
      <c r="M414" s="59">
        <v>0.66339999999999999</v>
      </c>
      <c r="N414" s="7" t="s">
        <v>29</v>
      </c>
      <c r="O414" s="7" t="s">
        <v>1479</v>
      </c>
      <c r="P414" s="7" t="s">
        <v>1449</v>
      </c>
      <c r="Q414" s="62">
        <v>97019</v>
      </c>
      <c r="R414" s="6" t="s">
        <v>40</v>
      </c>
      <c r="S414" s="6" t="s">
        <v>1463</v>
      </c>
      <c r="T414" s="19"/>
    </row>
    <row r="415" spans="1:20" s="4" customFormat="1" ht="130.5" customHeight="1">
      <c r="A415" s="36" t="s">
        <v>1437</v>
      </c>
      <c r="B415" s="7" t="s">
        <v>35</v>
      </c>
      <c r="C415" s="7" t="s">
        <v>1464</v>
      </c>
      <c r="D415" s="7"/>
      <c r="E415" s="73" t="s">
        <v>1465</v>
      </c>
      <c r="F415" s="7" t="s">
        <v>1466</v>
      </c>
      <c r="G415" s="6" t="s">
        <v>1467</v>
      </c>
      <c r="H415" s="48">
        <v>45660</v>
      </c>
      <c r="I415" s="48">
        <v>47299</v>
      </c>
      <c r="J415" s="91">
        <v>2688861</v>
      </c>
      <c r="K415" s="44" t="s">
        <v>27</v>
      </c>
      <c r="L415" s="6" t="s">
        <v>223</v>
      </c>
      <c r="M415" s="59">
        <v>0.66339999999999999</v>
      </c>
      <c r="N415" s="7" t="s">
        <v>29</v>
      </c>
      <c r="O415" s="7" t="s">
        <v>1479</v>
      </c>
      <c r="P415" s="7" t="s">
        <v>1464</v>
      </c>
      <c r="Q415" s="62">
        <v>97018</v>
      </c>
      <c r="R415" s="6" t="s">
        <v>294</v>
      </c>
      <c r="S415" s="6" t="s">
        <v>1468</v>
      </c>
      <c r="T415" s="19"/>
    </row>
    <row r="416" spans="1:20" s="4" customFormat="1" ht="130.5" customHeight="1">
      <c r="A416" s="36" t="s">
        <v>1437</v>
      </c>
      <c r="B416" s="7" t="s">
        <v>22</v>
      </c>
      <c r="C416" s="7" t="s">
        <v>1464</v>
      </c>
      <c r="D416" s="7"/>
      <c r="E416" s="73" t="s">
        <v>1469</v>
      </c>
      <c r="F416" s="7" t="s">
        <v>1470</v>
      </c>
      <c r="G416" s="15" t="s">
        <v>1441</v>
      </c>
      <c r="H416" s="48">
        <v>45660</v>
      </c>
      <c r="I416" s="48">
        <v>47299</v>
      </c>
      <c r="J416" s="91">
        <v>2133967.17</v>
      </c>
      <c r="K416" s="44" t="s">
        <v>27</v>
      </c>
      <c r="L416" s="6" t="s">
        <v>230</v>
      </c>
      <c r="M416" s="59">
        <v>0.66339999999999999</v>
      </c>
      <c r="N416" s="7" t="s">
        <v>29</v>
      </c>
      <c r="O416" s="7" t="s">
        <v>1479</v>
      </c>
      <c r="P416" s="7" t="s">
        <v>1464</v>
      </c>
      <c r="Q416" s="62">
        <v>97018</v>
      </c>
      <c r="R416" s="6" t="s">
        <v>30</v>
      </c>
      <c r="S416" s="6" t="s">
        <v>1471</v>
      </c>
      <c r="T416" s="19"/>
    </row>
    <row r="417" spans="1:20" s="4" customFormat="1" ht="130.5" customHeight="1">
      <c r="A417" s="36" t="s">
        <v>1437</v>
      </c>
      <c r="B417" s="7" t="s">
        <v>22</v>
      </c>
      <c r="C417" s="7" t="s">
        <v>1464</v>
      </c>
      <c r="D417" s="7"/>
      <c r="E417" s="73" t="s">
        <v>1472</v>
      </c>
      <c r="F417" s="7" t="s">
        <v>1473</v>
      </c>
      <c r="G417" s="6" t="s">
        <v>1474</v>
      </c>
      <c r="H417" s="48">
        <v>45660</v>
      </c>
      <c r="I417" s="48">
        <v>46934</v>
      </c>
      <c r="J417" s="91">
        <v>300000</v>
      </c>
      <c r="K417" s="44" t="s">
        <v>27</v>
      </c>
      <c r="L417" s="6" t="s">
        <v>230</v>
      </c>
      <c r="M417" s="59">
        <v>0.66339999999999999</v>
      </c>
      <c r="N417" s="7" t="s">
        <v>29</v>
      </c>
      <c r="O417" s="7" t="s">
        <v>1479</v>
      </c>
      <c r="P417" s="7" t="s">
        <v>1464</v>
      </c>
      <c r="Q417" s="62">
        <v>97018</v>
      </c>
      <c r="R417" s="6" t="s">
        <v>273</v>
      </c>
      <c r="S417" s="6" t="s">
        <v>1475</v>
      </c>
      <c r="T417" s="19"/>
    </row>
    <row r="418" spans="1:20" s="4" customFormat="1" ht="130.5" customHeight="1">
      <c r="A418" s="36" t="s">
        <v>1437</v>
      </c>
      <c r="B418" s="7" t="s">
        <v>22</v>
      </c>
      <c r="C418" s="7" t="s">
        <v>1476</v>
      </c>
      <c r="D418" s="7"/>
      <c r="E418" s="73" t="s">
        <v>1477</v>
      </c>
      <c r="F418" s="7" t="s">
        <v>1478</v>
      </c>
      <c r="G418" s="6" t="s">
        <v>1474</v>
      </c>
      <c r="H418" s="48">
        <v>45580</v>
      </c>
      <c r="I418" s="48">
        <v>46874</v>
      </c>
      <c r="J418" s="91">
        <v>3817569.79</v>
      </c>
      <c r="K418" s="44" t="s">
        <v>27</v>
      </c>
      <c r="L418" s="6" t="s">
        <v>230</v>
      </c>
      <c r="M418" s="59">
        <v>0.66339999999999999</v>
      </c>
      <c r="N418" s="7" t="s">
        <v>29</v>
      </c>
      <c r="O418" s="7" t="s">
        <v>1479</v>
      </c>
      <c r="P418" s="7" t="s">
        <v>1476</v>
      </c>
      <c r="Q418" s="62">
        <v>97100</v>
      </c>
      <c r="R418" s="6" t="s">
        <v>30</v>
      </c>
      <c r="S418" s="6" t="s">
        <v>1480</v>
      </c>
      <c r="T418" s="19"/>
    </row>
    <row r="419" spans="1:20" s="4" customFormat="1" ht="130.5" customHeight="1">
      <c r="A419" s="36" t="s">
        <v>1437</v>
      </c>
      <c r="B419" s="7" t="s">
        <v>22</v>
      </c>
      <c r="C419" s="7" t="s">
        <v>1476</v>
      </c>
      <c r="D419" s="7"/>
      <c r="E419" s="73" t="s">
        <v>1481</v>
      </c>
      <c r="F419" s="7" t="s">
        <v>1482</v>
      </c>
      <c r="G419" s="6" t="s">
        <v>1474</v>
      </c>
      <c r="H419" s="48">
        <v>45782</v>
      </c>
      <c r="I419" s="48">
        <v>46685</v>
      </c>
      <c r="J419" s="91">
        <v>1250000</v>
      </c>
      <c r="K419" s="44" t="s">
        <v>27</v>
      </c>
      <c r="L419" s="6" t="s">
        <v>230</v>
      </c>
      <c r="M419" s="59">
        <v>0.66339999999999999</v>
      </c>
      <c r="N419" s="7" t="s">
        <v>29</v>
      </c>
      <c r="O419" s="7" t="s">
        <v>1479</v>
      </c>
      <c r="P419" s="7" t="s">
        <v>1476</v>
      </c>
      <c r="Q419" s="62">
        <v>97100</v>
      </c>
      <c r="R419" s="6" t="s">
        <v>30</v>
      </c>
      <c r="S419" s="6" t="s">
        <v>1483</v>
      </c>
      <c r="T419" s="19"/>
    </row>
    <row r="420" spans="1:20" s="4" customFormat="1" ht="130.5" customHeight="1">
      <c r="A420" s="36" t="s">
        <v>1437</v>
      </c>
      <c r="B420" s="7" t="s">
        <v>22</v>
      </c>
      <c r="C420" s="7" t="s">
        <v>1476</v>
      </c>
      <c r="D420" s="7"/>
      <c r="E420" s="73" t="s">
        <v>1484</v>
      </c>
      <c r="F420" s="7" t="s">
        <v>1485</v>
      </c>
      <c r="G420" s="6" t="s">
        <v>1474</v>
      </c>
      <c r="H420" s="48">
        <v>45782</v>
      </c>
      <c r="I420" s="48">
        <v>46685</v>
      </c>
      <c r="J420" s="91">
        <v>826495.8</v>
      </c>
      <c r="K420" s="44" t="s">
        <v>27</v>
      </c>
      <c r="L420" s="6" t="s">
        <v>230</v>
      </c>
      <c r="M420" s="59">
        <v>0.66339999999999999</v>
      </c>
      <c r="N420" s="7" t="s">
        <v>29</v>
      </c>
      <c r="O420" s="7" t="s">
        <v>1479</v>
      </c>
      <c r="P420" s="7" t="s">
        <v>1476</v>
      </c>
      <c r="Q420" s="62">
        <v>97100</v>
      </c>
      <c r="R420" s="6" t="s">
        <v>30</v>
      </c>
      <c r="S420" s="6" t="s">
        <v>1486</v>
      </c>
      <c r="T420" s="19"/>
    </row>
    <row r="421" spans="1:20" s="4" customFormat="1" ht="130.5" customHeight="1">
      <c r="A421" s="36" t="s">
        <v>1437</v>
      </c>
      <c r="B421" s="7" t="s">
        <v>35</v>
      </c>
      <c r="C421" s="7" t="s">
        <v>1476</v>
      </c>
      <c r="D421" s="7"/>
      <c r="E421" s="73" t="s">
        <v>1487</v>
      </c>
      <c r="F421" s="7" t="s">
        <v>1488</v>
      </c>
      <c r="G421" s="6" t="s">
        <v>1467</v>
      </c>
      <c r="H421" s="48">
        <v>45790</v>
      </c>
      <c r="I421" s="48">
        <v>47118</v>
      </c>
      <c r="J421" s="91">
        <v>1000000</v>
      </c>
      <c r="K421" s="44" t="s">
        <v>27</v>
      </c>
      <c r="L421" s="6" t="s">
        <v>223</v>
      </c>
      <c r="M421" s="59">
        <v>0.66339999999999999</v>
      </c>
      <c r="N421" s="7" t="s">
        <v>29</v>
      </c>
      <c r="O421" s="7" t="s">
        <v>1479</v>
      </c>
      <c r="P421" s="7" t="s">
        <v>1476</v>
      </c>
      <c r="Q421" s="62">
        <v>97100</v>
      </c>
      <c r="R421" s="6" t="s">
        <v>294</v>
      </c>
      <c r="S421" s="6" t="s">
        <v>1489</v>
      </c>
      <c r="T421" s="19"/>
    </row>
    <row r="422" spans="1:20" s="4" customFormat="1" ht="130.5" customHeight="1">
      <c r="A422" s="36" t="s">
        <v>1437</v>
      </c>
      <c r="B422" s="7" t="s">
        <v>236</v>
      </c>
      <c r="C422" s="40" t="s">
        <v>1476</v>
      </c>
      <c r="D422" s="7"/>
      <c r="E422" s="75" t="s">
        <v>1490</v>
      </c>
      <c r="F422" s="7" t="s">
        <v>1491</v>
      </c>
      <c r="G422" s="12" t="s">
        <v>1492</v>
      </c>
      <c r="H422" s="48">
        <v>45798</v>
      </c>
      <c r="I422" s="48">
        <v>46752</v>
      </c>
      <c r="J422" s="91">
        <v>735635.86</v>
      </c>
      <c r="K422" s="44" t="s">
        <v>27</v>
      </c>
      <c r="L422" s="12" t="s">
        <v>240</v>
      </c>
      <c r="M422" s="59">
        <v>0.66339999999999999</v>
      </c>
      <c r="N422" s="7" t="s">
        <v>29</v>
      </c>
      <c r="O422" s="7" t="s">
        <v>1479</v>
      </c>
      <c r="P422" s="7" t="s">
        <v>1476</v>
      </c>
      <c r="Q422" s="62">
        <v>97100</v>
      </c>
      <c r="R422" s="6" t="s">
        <v>241</v>
      </c>
      <c r="S422" s="6" t="s">
        <v>1493</v>
      </c>
      <c r="T422" s="19"/>
    </row>
    <row r="423" spans="1:20" s="4" customFormat="1" ht="130.5" customHeight="1">
      <c r="A423" s="36" t="s">
        <v>1437</v>
      </c>
      <c r="B423" s="7" t="s">
        <v>35</v>
      </c>
      <c r="C423" s="7" t="s">
        <v>1476</v>
      </c>
      <c r="D423" s="7"/>
      <c r="E423" s="73" t="s">
        <v>1494</v>
      </c>
      <c r="F423" s="7" t="s">
        <v>1495</v>
      </c>
      <c r="G423" s="6" t="s">
        <v>1496</v>
      </c>
      <c r="H423" s="48">
        <v>45804</v>
      </c>
      <c r="I423" s="48">
        <v>47178</v>
      </c>
      <c r="J423" s="91">
        <v>768513</v>
      </c>
      <c r="K423" s="44" t="s">
        <v>27</v>
      </c>
      <c r="L423" s="6" t="s">
        <v>223</v>
      </c>
      <c r="M423" s="59">
        <v>0.66339999999999999</v>
      </c>
      <c r="N423" s="7" t="s">
        <v>29</v>
      </c>
      <c r="O423" s="7" t="s">
        <v>1479</v>
      </c>
      <c r="P423" s="7" t="s">
        <v>1476</v>
      </c>
      <c r="Q423" s="62">
        <v>97100</v>
      </c>
      <c r="R423" s="6" t="s">
        <v>276</v>
      </c>
      <c r="S423" s="6" t="s">
        <v>1497</v>
      </c>
      <c r="T423" s="19"/>
    </row>
    <row r="424" spans="1:20" s="4" customFormat="1" ht="130.5" customHeight="1">
      <c r="A424" s="36" t="s">
        <v>1437</v>
      </c>
      <c r="B424" s="7" t="s">
        <v>236</v>
      </c>
      <c r="C424" s="40" t="s">
        <v>1476</v>
      </c>
      <c r="D424" s="7"/>
      <c r="E424" s="75" t="s">
        <v>1498</v>
      </c>
      <c r="F424" s="7" t="s">
        <v>1499</v>
      </c>
      <c r="G424" s="12" t="s">
        <v>1500</v>
      </c>
      <c r="H424" s="48">
        <v>45779</v>
      </c>
      <c r="I424" s="48">
        <v>46721</v>
      </c>
      <c r="J424" s="91">
        <v>367817.93</v>
      </c>
      <c r="K424" s="44" t="s">
        <v>27</v>
      </c>
      <c r="L424" s="12" t="s">
        <v>240</v>
      </c>
      <c r="M424" s="59">
        <v>0.66339999999999999</v>
      </c>
      <c r="N424" s="7" t="s">
        <v>29</v>
      </c>
      <c r="O424" s="7" t="s">
        <v>1479</v>
      </c>
      <c r="P424" s="7" t="s">
        <v>1476</v>
      </c>
      <c r="Q424" s="62">
        <v>97100</v>
      </c>
      <c r="R424" s="12" t="s">
        <v>44</v>
      </c>
      <c r="S424" s="12" t="s">
        <v>1501</v>
      </c>
      <c r="T424" s="24"/>
    </row>
    <row r="425" spans="1:20" s="4" customFormat="1" ht="130.5" customHeight="1">
      <c r="A425" s="36" t="s">
        <v>1437</v>
      </c>
      <c r="B425" s="7" t="s">
        <v>35</v>
      </c>
      <c r="C425" s="7" t="s">
        <v>1476</v>
      </c>
      <c r="D425" s="7"/>
      <c r="E425" s="73" t="s">
        <v>1502</v>
      </c>
      <c r="F425" s="7" t="s">
        <v>1503</v>
      </c>
      <c r="G425" s="6" t="s">
        <v>1496</v>
      </c>
      <c r="H425" s="48">
        <v>45804</v>
      </c>
      <c r="I425" s="48">
        <v>47208</v>
      </c>
      <c r="J425" s="91">
        <v>768513</v>
      </c>
      <c r="K425" s="44" t="s">
        <v>27</v>
      </c>
      <c r="L425" s="6" t="s">
        <v>223</v>
      </c>
      <c r="M425" s="59">
        <v>0.66339999999999999</v>
      </c>
      <c r="N425" s="7" t="s">
        <v>29</v>
      </c>
      <c r="O425" s="7" t="s">
        <v>1479</v>
      </c>
      <c r="P425" s="7" t="s">
        <v>1476</v>
      </c>
      <c r="Q425" s="62">
        <v>97100</v>
      </c>
      <c r="R425" s="6" t="s">
        <v>279</v>
      </c>
      <c r="S425" s="6" t="s">
        <v>1504</v>
      </c>
      <c r="T425" s="19"/>
    </row>
    <row r="426" spans="1:20" s="4" customFormat="1" ht="130.5" customHeight="1">
      <c r="A426" s="36" t="s">
        <v>1437</v>
      </c>
      <c r="B426" s="7" t="s">
        <v>22</v>
      </c>
      <c r="C426" s="40" t="s">
        <v>1505</v>
      </c>
      <c r="D426" s="7"/>
      <c r="E426" s="73" t="s">
        <v>1506</v>
      </c>
      <c r="F426" s="7" t="s">
        <v>1507</v>
      </c>
      <c r="G426" s="6" t="s">
        <v>1508</v>
      </c>
      <c r="H426" s="48">
        <v>45809</v>
      </c>
      <c r="I426" s="48">
        <v>47664</v>
      </c>
      <c r="J426" s="91">
        <v>343282.13</v>
      </c>
      <c r="K426" s="44" t="s">
        <v>27</v>
      </c>
      <c r="L426" s="6" t="s">
        <v>230</v>
      </c>
      <c r="M426" s="59">
        <v>0.66339999999999999</v>
      </c>
      <c r="N426" s="7" t="s">
        <v>29</v>
      </c>
      <c r="O426" s="7" t="s">
        <v>1479</v>
      </c>
      <c r="P426" s="7" t="s">
        <v>1476</v>
      </c>
      <c r="Q426" s="62">
        <v>97100</v>
      </c>
      <c r="R426" s="6" t="s">
        <v>93</v>
      </c>
      <c r="S426" s="12" t="s">
        <v>1509</v>
      </c>
      <c r="T426" s="24"/>
    </row>
    <row r="427" spans="1:20" s="4" customFormat="1" ht="130.5" customHeight="1">
      <c r="A427" s="36" t="s">
        <v>1437</v>
      </c>
      <c r="B427" s="7" t="s">
        <v>35</v>
      </c>
      <c r="C427" s="40" t="s">
        <v>1505</v>
      </c>
      <c r="D427" s="7"/>
      <c r="E427" s="73" t="s">
        <v>1510</v>
      </c>
      <c r="F427" s="7" t="s">
        <v>1511</v>
      </c>
      <c r="G427" s="6" t="s">
        <v>1512</v>
      </c>
      <c r="H427" s="48">
        <v>45809</v>
      </c>
      <c r="I427" s="48">
        <v>47664</v>
      </c>
      <c r="J427" s="91">
        <v>522769.52</v>
      </c>
      <c r="K427" s="44" t="s">
        <v>27</v>
      </c>
      <c r="L427" s="6" t="s">
        <v>223</v>
      </c>
      <c r="M427" s="59">
        <v>0.66339999999999999</v>
      </c>
      <c r="N427" s="7" t="s">
        <v>29</v>
      </c>
      <c r="O427" s="7" t="s">
        <v>1479</v>
      </c>
      <c r="P427" s="7" t="s">
        <v>1476</v>
      </c>
      <c r="Q427" s="62">
        <v>97100</v>
      </c>
      <c r="R427" s="6" t="s">
        <v>93</v>
      </c>
      <c r="S427" s="12" t="s">
        <v>1509</v>
      </c>
      <c r="T427" s="24"/>
    </row>
    <row r="428" spans="1:20" s="4" customFormat="1" ht="130.5" customHeight="1">
      <c r="A428" s="36" t="s">
        <v>1437</v>
      </c>
      <c r="B428" s="7" t="s">
        <v>35</v>
      </c>
      <c r="C428" s="40" t="s">
        <v>1476</v>
      </c>
      <c r="D428" s="7"/>
      <c r="E428" s="75" t="s">
        <v>1513</v>
      </c>
      <c r="F428" s="7" t="s">
        <v>1514</v>
      </c>
      <c r="G428" s="6" t="s">
        <v>1441</v>
      </c>
      <c r="H428" s="48">
        <v>45765</v>
      </c>
      <c r="I428" s="48">
        <v>47391</v>
      </c>
      <c r="J428" s="91">
        <v>2829840.09</v>
      </c>
      <c r="K428" s="44" t="s">
        <v>27</v>
      </c>
      <c r="L428" s="6" t="s">
        <v>223</v>
      </c>
      <c r="M428" s="59">
        <v>0.66339999999999999</v>
      </c>
      <c r="N428" s="7" t="s">
        <v>29</v>
      </c>
      <c r="O428" s="7" t="s">
        <v>1479</v>
      </c>
      <c r="P428" s="7" t="s">
        <v>1476</v>
      </c>
      <c r="Q428" s="62">
        <v>97100</v>
      </c>
      <c r="R428" s="12" t="s">
        <v>40</v>
      </c>
      <c r="S428" s="12" t="s">
        <v>1515</v>
      </c>
      <c r="T428" s="24"/>
    </row>
    <row r="429" spans="1:20" s="4" customFormat="1" ht="130.5" customHeight="1">
      <c r="A429" s="36" t="s">
        <v>1437</v>
      </c>
      <c r="B429" s="7" t="s">
        <v>104</v>
      </c>
      <c r="C429" s="7" t="s">
        <v>1476</v>
      </c>
      <c r="D429" s="7"/>
      <c r="E429" s="73" t="s">
        <v>1516</v>
      </c>
      <c r="F429" s="7" t="s">
        <v>1517</v>
      </c>
      <c r="G429" s="6" t="s">
        <v>1518</v>
      </c>
      <c r="H429" s="48">
        <v>45741</v>
      </c>
      <c r="I429" s="48">
        <v>46873</v>
      </c>
      <c r="J429" s="91">
        <v>551009.44999999995</v>
      </c>
      <c r="K429" s="44" t="s">
        <v>27</v>
      </c>
      <c r="L429" s="6" t="s">
        <v>109</v>
      </c>
      <c r="M429" s="59">
        <v>0.66339999999999999</v>
      </c>
      <c r="N429" s="7" t="s">
        <v>29</v>
      </c>
      <c r="O429" s="7" t="s">
        <v>1479</v>
      </c>
      <c r="P429" s="7" t="s">
        <v>1476</v>
      </c>
      <c r="Q429" s="62">
        <v>97100</v>
      </c>
      <c r="R429" s="6" t="s">
        <v>110</v>
      </c>
      <c r="S429" s="6" t="s">
        <v>1519</v>
      </c>
      <c r="T429" s="19"/>
    </row>
    <row r="430" spans="1:20" s="4" customFormat="1" ht="130.5" customHeight="1">
      <c r="A430" s="36" t="s">
        <v>1437</v>
      </c>
      <c r="B430" s="7" t="s">
        <v>236</v>
      </c>
      <c r="C430" s="40" t="s">
        <v>1476</v>
      </c>
      <c r="D430" s="7"/>
      <c r="E430" s="75" t="s">
        <v>1520</v>
      </c>
      <c r="F430" s="7" t="s">
        <v>1521</v>
      </c>
      <c r="G430" s="12" t="s">
        <v>1500</v>
      </c>
      <c r="H430" s="48">
        <v>45779</v>
      </c>
      <c r="I430" s="48">
        <v>46721</v>
      </c>
      <c r="J430" s="91">
        <v>367817.93</v>
      </c>
      <c r="K430" s="44" t="s">
        <v>27</v>
      </c>
      <c r="L430" s="12" t="s">
        <v>240</v>
      </c>
      <c r="M430" s="59">
        <v>0.66339999999999999</v>
      </c>
      <c r="N430" s="7" t="s">
        <v>29</v>
      </c>
      <c r="O430" s="7" t="s">
        <v>1479</v>
      </c>
      <c r="P430" s="7" t="s">
        <v>1476</v>
      </c>
      <c r="Q430" s="62">
        <v>97100</v>
      </c>
      <c r="R430" s="12" t="s">
        <v>44</v>
      </c>
      <c r="S430" s="12" t="s">
        <v>1522</v>
      </c>
      <c r="T430" s="24"/>
    </row>
    <row r="431" spans="1:20" s="4" customFormat="1" ht="130.5" customHeight="1">
      <c r="A431" s="36" t="s">
        <v>1437</v>
      </c>
      <c r="B431" s="7" t="s">
        <v>22</v>
      </c>
      <c r="C431" s="40" t="s">
        <v>1505</v>
      </c>
      <c r="D431" s="7"/>
      <c r="E431" s="73" t="s">
        <v>1523</v>
      </c>
      <c r="F431" s="7" t="s">
        <v>1524</v>
      </c>
      <c r="G431" s="6" t="s">
        <v>1474</v>
      </c>
      <c r="H431" s="48">
        <v>45748</v>
      </c>
      <c r="I431" s="48">
        <v>47756</v>
      </c>
      <c r="J431" s="91">
        <v>6580730.5</v>
      </c>
      <c r="K431" s="44" t="s">
        <v>27</v>
      </c>
      <c r="L431" s="6" t="s">
        <v>230</v>
      </c>
      <c r="M431" s="59">
        <v>0.66339999999999999</v>
      </c>
      <c r="N431" s="7" t="s">
        <v>29</v>
      </c>
      <c r="O431" s="7" t="s">
        <v>1479</v>
      </c>
      <c r="P431" s="40" t="s">
        <v>1505</v>
      </c>
      <c r="Q431" s="62">
        <v>97100</v>
      </c>
      <c r="R431" s="6" t="s">
        <v>30</v>
      </c>
      <c r="S431" s="12" t="s">
        <v>1525</v>
      </c>
      <c r="T431" s="24"/>
    </row>
    <row r="432" spans="1:20" s="4" customFormat="1" ht="130.5" customHeight="1">
      <c r="A432" s="36" t="s">
        <v>1437</v>
      </c>
      <c r="B432" s="7" t="s">
        <v>35</v>
      </c>
      <c r="C432" s="7" t="s">
        <v>1449</v>
      </c>
      <c r="D432" s="7"/>
      <c r="E432" s="73" t="s">
        <v>1526</v>
      </c>
      <c r="F432" s="7" t="s">
        <v>1527</v>
      </c>
      <c r="G432" s="6" t="s">
        <v>1459</v>
      </c>
      <c r="H432" s="48">
        <v>45734</v>
      </c>
      <c r="I432" s="48">
        <v>46965</v>
      </c>
      <c r="J432" s="91">
        <v>2300000</v>
      </c>
      <c r="K432" s="44" t="s">
        <v>27</v>
      </c>
      <c r="L432" s="6" t="s">
        <v>223</v>
      </c>
      <c r="M432" s="59">
        <v>0.66339999999999999</v>
      </c>
      <c r="N432" s="7" t="s">
        <v>29</v>
      </c>
      <c r="O432" s="7" t="s">
        <v>1479</v>
      </c>
      <c r="P432" s="7" t="s">
        <v>1449</v>
      </c>
      <c r="Q432" s="62">
        <v>97019</v>
      </c>
      <c r="R432" s="6" t="s">
        <v>121</v>
      </c>
      <c r="S432" s="6" t="s">
        <v>1528</v>
      </c>
      <c r="T432" s="19"/>
    </row>
    <row r="433" spans="1:20" s="4" customFormat="1" ht="130.5" customHeight="1">
      <c r="A433" s="36" t="s">
        <v>1437</v>
      </c>
      <c r="B433" s="7" t="s">
        <v>35</v>
      </c>
      <c r="C433" s="7" t="s">
        <v>1529</v>
      </c>
      <c r="D433" s="7"/>
      <c r="E433" s="73" t="s">
        <v>1530</v>
      </c>
      <c r="F433" s="7" t="s">
        <v>1531</v>
      </c>
      <c r="G433" s="6" t="s">
        <v>1459</v>
      </c>
      <c r="H433" s="48">
        <v>45427</v>
      </c>
      <c r="I433" s="48">
        <v>47118</v>
      </c>
      <c r="J433" s="91">
        <v>2004169.24</v>
      </c>
      <c r="K433" s="44" t="s">
        <v>27</v>
      </c>
      <c r="L433" s="6" t="s">
        <v>223</v>
      </c>
      <c r="M433" s="59">
        <v>0.66339999999999999</v>
      </c>
      <c r="N433" s="7" t="s">
        <v>29</v>
      </c>
      <c r="O433" s="7" t="s">
        <v>1479</v>
      </c>
      <c r="P433" s="7" t="s">
        <v>1529</v>
      </c>
      <c r="Q433" s="62">
        <v>97010</v>
      </c>
      <c r="R433" s="6" t="s">
        <v>121</v>
      </c>
      <c r="S433" s="6" t="s">
        <v>1532</v>
      </c>
      <c r="T433" s="19"/>
    </row>
    <row r="434" spans="1:20" s="4" customFormat="1" ht="130.5" customHeight="1">
      <c r="A434" s="36" t="s">
        <v>1437</v>
      </c>
      <c r="B434" s="7" t="s">
        <v>22</v>
      </c>
      <c r="C434" s="7" t="s">
        <v>1533</v>
      </c>
      <c r="D434" s="7"/>
      <c r="E434" s="73" t="s">
        <v>1534</v>
      </c>
      <c r="F434" s="7" t="s">
        <v>1535</v>
      </c>
      <c r="G434" s="6" t="s">
        <v>1474</v>
      </c>
      <c r="H434" s="48">
        <v>45762</v>
      </c>
      <c r="I434" s="48">
        <v>47664</v>
      </c>
      <c r="J434" s="91">
        <v>2379971</v>
      </c>
      <c r="K434" s="44" t="s">
        <v>27</v>
      </c>
      <c r="L434" s="6" t="s">
        <v>230</v>
      </c>
      <c r="M434" s="59">
        <v>0.66339999999999999</v>
      </c>
      <c r="N434" s="7" t="s">
        <v>29</v>
      </c>
      <c r="O434" s="7" t="s">
        <v>1479</v>
      </c>
      <c r="P434" s="7" t="s">
        <v>1533</v>
      </c>
      <c r="Q434" s="62">
        <v>97015</v>
      </c>
      <c r="R434" s="6" t="s">
        <v>30</v>
      </c>
      <c r="S434" s="6" t="s">
        <v>1536</v>
      </c>
      <c r="T434" s="19"/>
    </row>
    <row r="435" spans="1:20" s="4" customFormat="1" ht="130.5" customHeight="1">
      <c r="A435" s="36" t="s">
        <v>1437</v>
      </c>
      <c r="B435" s="7" t="s">
        <v>22</v>
      </c>
      <c r="C435" s="7" t="s">
        <v>1533</v>
      </c>
      <c r="D435" s="7"/>
      <c r="E435" s="73" t="s">
        <v>1537</v>
      </c>
      <c r="F435" s="7" t="s">
        <v>1538</v>
      </c>
      <c r="G435" s="15" t="s">
        <v>1539</v>
      </c>
      <c r="H435" s="48">
        <v>45775</v>
      </c>
      <c r="I435" s="48">
        <v>47483</v>
      </c>
      <c r="J435" s="91">
        <v>2857926.33</v>
      </c>
      <c r="K435" s="44" t="s">
        <v>27</v>
      </c>
      <c r="L435" s="6" t="s">
        <v>230</v>
      </c>
      <c r="M435" s="59">
        <v>0.66339999999999999</v>
      </c>
      <c r="N435" s="7" t="s">
        <v>29</v>
      </c>
      <c r="O435" s="7" t="s">
        <v>1479</v>
      </c>
      <c r="P435" s="7" t="s">
        <v>1533</v>
      </c>
      <c r="Q435" s="62">
        <v>97015</v>
      </c>
      <c r="R435" s="6" t="s">
        <v>251</v>
      </c>
      <c r="S435" s="6" t="s">
        <v>1540</v>
      </c>
      <c r="T435" s="19"/>
    </row>
    <row r="436" spans="1:20" s="4" customFormat="1" ht="130.5" customHeight="1">
      <c r="A436" s="36" t="s">
        <v>1437</v>
      </c>
      <c r="B436" s="7" t="s">
        <v>104</v>
      </c>
      <c r="C436" s="7" t="s">
        <v>1533</v>
      </c>
      <c r="D436" s="7"/>
      <c r="E436" s="73" t="s">
        <v>1541</v>
      </c>
      <c r="F436" s="7" t="s">
        <v>1542</v>
      </c>
      <c r="G436" s="6" t="s">
        <v>1543</v>
      </c>
      <c r="H436" s="48">
        <v>44386</v>
      </c>
      <c r="I436" s="48">
        <v>46875</v>
      </c>
      <c r="J436" s="91">
        <v>320000</v>
      </c>
      <c r="K436" s="44" t="s">
        <v>27</v>
      </c>
      <c r="L436" s="6" t="s">
        <v>109</v>
      </c>
      <c r="M436" s="59">
        <v>0.66339999999999999</v>
      </c>
      <c r="N436" s="7" t="s">
        <v>29</v>
      </c>
      <c r="O436" s="7" t="s">
        <v>1479</v>
      </c>
      <c r="P436" s="7" t="s">
        <v>1533</v>
      </c>
      <c r="Q436" s="62">
        <v>97015</v>
      </c>
      <c r="R436" s="6" t="s">
        <v>110</v>
      </c>
      <c r="S436" s="6" t="s">
        <v>1544</v>
      </c>
      <c r="T436" s="19"/>
    </row>
    <row r="437" spans="1:20" s="4" customFormat="1" ht="130.5" customHeight="1">
      <c r="A437" s="36" t="s">
        <v>1437</v>
      </c>
      <c r="B437" s="7" t="s">
        <v>35</v>
      </c>
      <c r="C437" s="41" t="s">
        <v>1533</v>
      </c>
      <c r="D437" s="7"/>
      <c r="E437" s="73" t="s">
        <v>1545</v>
      </c>
      <c r="F437" s="7" t="s">
        <v>1546</v>
      </c>
      <c r="G437" s="6" t="s">
        <v>1459</v>
      </c>
      <c r="H437" s="48">
        <v>45691</v>
      </c>
      <c r="I437" s="48">
        <v>47422</v>
      </c>
      <c r="J437" s="91">
        <v>1870029</v>
      </c>
      <c r="K437" s="44" t="s">
        <v>27</v>
      </c>
      <c r="L437" s="6" t="s">
        <v>223</v>
      </c>
      <c r="M437" s="59">
        <v>0.66339999999999999</v>
      </c>
      <c r="N437" s="7" t="s">
        <v>29</v>
      </c>
      <c r="O437" s="7" t="s">
        <v>1479</v>
      </c>
      <c r="P437" s="7" t="s">
        <v>1533</v>
      </c>
      <c r="Q437" s="62">
        <v>97015</v>
      </c>
      <c r="R437" s="6" t="s">
        <v>58</v>
      </c>
      <c r="S437" s="6" t="s">
        <v>1547</v>
      </c>
      <c r="T437" s="19"/>
    </row>
    <row r="438" spans="1:20" s="4" customFormat="1" ht="130.5" customHeight="1">
      <c r="A438" s="36" t="s">
        <v>1437</v>
      </c>
      <c r="B438" s="7" t="s">
        <v>35</v>
      </c>
      <c r="C438" s="41" t="s">
        <v>1533</v>
      </c>
      <c r="D438" s="7"/>
      <c r="E438" s="73" t="s">
        <v>1548</v>
      </c>
      <c r="F438" s="7" t="s">
        <v>1549</v>
      </c>
      <c r="G438" s="6" t="s">
        <v>1441</v>
      </c>
      <c r="H438" s="48">
        <v>45729</v>
      </c>
      <c r="I438" s="48">
        <v>47573</v>
      </c>
      <c r="J438" s="91">
        <v>3000000</v>
      </c>
      <c r="K438" s="44" t="s">
        <v>27</v>
      </c>
      <c r="L438" s="6" t="s">
        <v>223</v>
      </c>
      <c r="M438" s="59">
        <v>0.66339999999999999</v>
      </c>
      <c r="N438" s="7" t="s">
        <v>29</v>
      </c>
      <c r="O438" s="7" t="s">
        <v>1479</v>
      </c>
      <c r="P438" s="7" t="s">
        <v>1533</v>
      </c>
      <c r="Q438" s="62">
        <v>97015</v>
      </c>
      <c r="R438" s="6" t="s">
        <v>40</v>
      </c>
      <c r="S438" s="6" t="s">
        <v>1550</v>
      </c>
      <c r="T438" s="19"/>
    </row>
    <row r="439" spans="1:20" s="4" customFormat="1" ht="130.5" customHeight="1">
      <c r="A439" s="36" t="s">
        <v>1551</v>
      </c>
      <c r="B439" s="7" t="s">
        <v>104</v>
      </c>
      <c r="C439" s="7" t="s">
        <v>1555</v>
      </c>
      <c r="D439" s="7"/>
      <c r="E439" s="73" t="s">
        <v>1552</v>
      </c>
      <c r="F439" s="7" t="s">
        <v>1553</v>
      </c>
      <c r="G439" s="6" t="s">
        <v>1554</v>
      </c>
      <c r="H439" s="48">
        <v>46023</v>
      </c>
      <c r="I439" s="48">
        <v>46752</v>
      </c>
      <c r="J439" s="14">
        <v>836553</v>
      </c>
      <c r="K439" s="44" t="s">
        <v>27</v>
      </c>
      <c r="L439" s="6" t="s">
        <v>109</v>
      </c>
      <c r="M439" s="59">
        <v>0.66339999999999999</v>
      </c>
      <c r="N439" s="7" t="s">
        <v>29</v>
      </c>
      <c r="O439" s="7" t="s">
        <v>967</v>
      </c>
      <c r="P439" s="7" t="s">
        <v>1555</v>
      </c>
      <c r="Q439" s="62">
        <v>98020</v>
      </c>
      <c r="R439" s="6" t="s">
        <v>110</v>
      </c>
      <c r="S439" s="6" t="s">
        <v>1555</v>
      </c>
      <c r="T439" s="19"/>
    </row>
    <row r="440" spans="1:20" s="4" customFormat="1" ht="130.5" customHeight="1">
      <c r="A440" s="36" t="s">
        <v>1551</v>
      </c>
      <c r="B440" s="7" t="s">
        <v>104</v>
      </c>
      <c r="C440" s="7" t="s">
        <v>2120</v>
      </c>
      <c r="D440" s="7"/>
      <c r="E440" s="73" t="s">
        <v>1556</v>
      </c>
      <c r="F440" s="7" t="s">
        <v>1557</v>
      </c>
      <c r="G440" s="6" t="s">
        <v>1558</v>
      </c>
      <c r="H440" s="51">
        <v>46023</v>
      </c>
      <c r="I440" s="48">
        <v>46113</v>
      </c>
      <c r="J440" s="14">
        <v>418276</v>
      </c>
      <c r="K440" s="44" t="s">
        <v>27</v>
      </c>
      <c r="L440" s="6" t="s">
        <v>109</v>
      </c>
      <c r="M440" s="59">
        <v>0.66339999999999999</v>
      </c>
      <c r="N440" s="7" t="s">
        <v>29</v>
      </c>
      <c r="O440" s="7" t="s">
        <v>967</v>
      </c>
      <c r="P440" s="7" t="s">
        <v>1559</v>
      </c>
      <c r="Q440" s="62">
        <v>98030</v>
      </c>
      <c r="R440" s="6" t="s">
        <v>110</v>
      </c>
      <c r="S440" s="6" t="s">
        <v>1559</v>
      </c>
      <c r="T440" s="19"/>
    </row>
    <row r="441" spans="1:20" s="4" customFormat="1" ht="130.5" customHeight="1">
      <c r="A441" s="36" t="s">
        <v>1551</v>
      </c>
      <c r="B441" s="7" t="s">
        <v>22</v>
      </c>
      <c r="C441" s="7" t="s">
        <v>1560</v>
      </c>
      <c r="D441" s="7"/>
      <c r="E441" s="73" t="s">
        <v>1561</v>
      </c>
      <c r="F441" s="7" t="s">
        <v>1562</v>
      </c>
      <c r="G441" s="6" t="s">
        <v>1563</v>
      </c>
      <c r="H441" s="48">
        <v>45859</v>
      </c>
      <c r="I441" s="48">
        <v>46195</v>
      </c>
      <c r="J441" s="14">
        <v>584708.4</v>
      </c>
      <c r="K441" s="44" t="s">
        <v>27</v>
      </c>
      <c r="L441" s="6" t="s">
        <v>28</v>
      </c>
      <c r="M441" s="59">
        <v>0.66339999999999999</v>
      </c>
      <c r="N441" s="7" t="s">
        <v>29</v>
      </c>
      <c r="O441" s="7" t="s">
        <v>967</v>
      </c>
      <c r="P441" s="7" t="s">
        <v>1560</v>
      </c>
      <c r="Q441" s="62">
        <v>98020</v>
      </c>
      <c r="R441" s="6" t="s">
        <v>34</v>
      </c>
      <c r="S441" s="6" t="s">
        <v>1564</v>
      </c>
      <c r="T441" s="19"/>
    </row>
    <row r="442" spans="1:20" s="4" customFormat="1" ht="130.5" customHeight="1">
      <c r="A442" s="36" t="s">
        <v>1551</v>
      </c>
      <c r="B442" s="7" t="s">
        <v>22</v>
      </c>
      <c r="C442" s="7" t="s">
        <v>1569</v>
      </c>
      <c r="D442" s="7"/>
      <c r="E442" s="73" t="s">
        <v>1565</v>
      </c>
      <c r="F442" s="7" t="s">
        <v>1566</v>
      </c>
      <c r="G442" s="6" t="s">
        <v>1567</v>
      </c>
      <c r="H442" s="48" t="s">
        <v>1568</v>
      </c>
      <c r="I442" s="48">
        <v>46782</v>
      </c>
      <c r="J442" s="14">
        <v>1045732.55</v>
      </c>
      <c r="K442" s="44" t="s">
        <v>27</v>
      </c>
      <c r="L442" s="6" t="s">
        <v>28</v>
      </c>
      <c r="M442" s="59">
        <v>0.66339999999999999</v>
      </c>
      <c r="N442" s="7" t="s">
        <v>29</v>
      </c>
      <c r="O442" s="7" t="s">
        <v>967</v>
      </c>
      <c r="P442" s="7" t="s">
        <v>1569</v>
      </c>
      <c r="Q442" s="62">
        <v>98030</v>
      </c>
      <c r="R442" s="6" t="s">
        <v>34</v>
      </c>
      <c r="S442" s="6" t="s">
        <v>1569</v>
      </c>
      <c r="T442" s="19"/>
    </row>
    <row r="443" spans="1:20" s="4" customFormat="1" ht="130.5" customHeight="1">
      <c r="A443" s="36" t="s">
        <v>1551</v>
      </c>
      <c r="B443" s="7" t="s">
        <v>22</v>
      </c>
      <c r="C443" s="7" t="s">
        <v>1570</v>
      </c>
      <c r="D443" s="7"/>
      <c r="E443" s="73" t="s">
        <v>1571</v>
      </c>
      <c r="F443" s="7" t="s">
        <v>1572</v>
      </c>
      <c r="G443" s="6" t="s">
        <v>1573</v>
      </c>
      <c r="H443" s="48">
        <v>45778</v>
      </c>
      <c r="I443" s="48">
        <v>47118</v>
      </c>
      <c r="J443" s="14">
        <v>704183.69</v>
      </c>
      <c r="K443" s="44" t="s">
        <v>27</v>
      </c>
      <c r="L443" s="6" t="s">
        <v>28</v>
      </c>
      <c r="M443" s="59">
        <v>0.66339999999999999</v>
      </c>
      <c r="N443" s="7" t="s">
        <v>29</v>
      </c>
      <c r="O443" s="7" t="s">
        <v>967</v>
      </c>
      <c r="P443" s="7" t="s">
        <v>1570</v>
      </c>
      <c r="Q443" s="62">
        <v>98022</v>
      </c>
      <c r="R443" s="6" t="s">
        <v>34</v>
      </c>
      <c r="S443" s="6" t="s">
        <v>1570</v>
      </c>
      <c r="T443" s="19"/>
    </row>
    <row r="444" spans="1:20" s="4" customFormat="1" ht="130.5" customHeight="1">
      <c r="A444" s="36" t="s">
        <v>1551</v>
      </c>
      <c r="B444" s="7" t="s">
        <v>22</v>
      </c>
      <c r="C444" s="7" t="s">
        <v>1574</v>
      </c>
      <c r="D444" s="7"/>
      <c r="E444" s="73" t="s">
        <v>1575</v>
      </c>
      <c r="F444" s="7" t="s">
        <v>1576</v>
      </c>
      <c r="G444" s="6" t="s">
        <v>1577</v>
      </c>
      <c r="H444" s="48">
        <v>46113</v>
      </c>
      <c r="I444" s="48">
        <v>46752</v>
      </c>
      <c r="J444" s="14">
        <v>397416.69</v>
      </c>
      <c r="K444" s="44" t="s">
        <v>27</v>
      </c>
      <c r="L444" s="6" t="s">
        <v>28</v>
      </c>
      <c r="M444" s="59">
        <v>0.66339999999999999</v>
      </c>
      <c r="N444" s="7" t="s">
        <v>29</v>
      </c>
      <c r="O444" s="7" t="s">
        <v>967</v>
      </c>
      <c r="P444" s="7" t="s">
        <v>1578</v>
      </c>
      <c r="Q444" s="62">
        <v>98030</v>
      </c>
      <c r="R444" s="6" t="s">
        <v>34</v>
      </c>
      <c r="S444" s="6" t="s">
        <v>1578</v>
      </c>
      <c r="T444" s="19"/>
    </row>
    <row r="445" spans="1:20" s="4" customFormat="1" ht="130.5" customHeight="1">
      <c r="A445" s="36" t="s">
        <v>1551</v>
      </c>
      <c r="B445" s="7" t="s">
        <v>22</v>
      </c>
      <c r="C445" s="7" t="s">
        <v>1622</v>
      </c>
      <c r="D445" s="7"/>
      <c r="E445" s="73" t="s">
        <v>1579</v>
      </c>
      <c r="F445" s="7" t="s">
        <v>1580</v>
      </c>
      <c r="G445" s="6" t="s">
        <v>1581</v>
      </c>
      <c r="H445" s="48">
        <v>46082</v>
      </c>
      <c r="I445" s="48">
        <v>46648</v>
      </c>
      <c r="J445" s="14">
        <v>708199.32</v>
      </c>
      <c r="K445" s="44" t="s">
        <v>27</v>
      </c>
      <c r="L445" s="6" t="s">
        <v>28</v>
      </c>
      <c r="M445" s="59">
        <v>0.66339999999999999</v>
      </c>
      <c r="N445" s="7" t="s">
        <v>29</v>
      </c>
      <c r="O445" s="7" t="s">
        <v>967</v>
      </c>
      <c r="P445" s="7" t="s">
        <v>1622</v>
      </c>
      <c r="Q445" s="62">
        <v>98023</v>
      </c>
      <c r="R445" s="6" t="s">
        <v>34</v>
      </c>
      <c r="S445" s="6" t="s">
        <v>1582</v>
      </c>
      <c r="T445" s="19"/>
    </row>
    <row r="446" spans="1:20" s="4" customFormat="1" ht="130.5" customHeight="1">
      <c r="A446" s="36" t="s">
        <v>1551</v>
      </c>
      <c r="B446" s="7" t="s">
        <v>22</v>
      </c>
      <c r="C446" s="7" t="s">
        <v>1586</v>
      </c>
      <c r="D446" s="7"/>
      <c r="E446" s="73" t="s">
        <v>1583</v>
      </c>
      <c r="F446" s="7" t="s">
        <v>1584</v>
      </c>
      <c r="G446" s="6" t="s">
        <v>1585</v>
      </c>
      <c r="H446" s="48">
        <v>45796</v>
      </c>
      <c r="I446" s="48">
        <v>46181</v>
      </c>
      <c r="J446" s="14">
        <v>571042.92000000004</v>
      </c>
      <c r="K446" s="44" t="s">
        <v>27</v>
      </c>
      <c r="L446" s="6" t="s">
        <v>28</v>
      </c>
      <c r="M446" s="59">
        <v>0.66339999999999999</v>
      </c>
      <c r="N446" s="7" t="s">
        <v>29</v>
      </c>
      <c r="O446" s="7" t="s">
        <v>967</v>
      </c>
      <c r="P446" s="7" t="s">
        <v>1586</v>
      </c>
      <c r="Q446" s="62">
        <v>98030</v>
      </c>
      <c r="R446" s="6" t="s">
        <v>34</v>
      </c>
      <c r="S446" s="6" t="s">
        <v>1586</v>
      </c>
      <c r="T446" s="19"/>
    </row>
    <row r="447" spans="1:20" s="4" customFormat="1" ht="130.5" customHeight="1">
      <c r="A447" s="36" t="s">
        <v>1551</v>
      </c>
      <c r="B447" s="7" t="s">
        <v>22</v>
      </c>
      <c r="C447" s="7" t="s">
        <v>1587</v>
      </c>
      <c r="D447" s="7"/>
      <c r="E447" s="73" t="s">
        <v>1588</v>
      </c>
      <c r="F447" s="7" t="s">
        <v>1589</v>
      </c>
      <c r="G447" s="6" t="s">
        <v>1590</v>
      </c>
      <c r="H447" s="48">
        <v>46082</v>
      </c>
      <c r="I447" s="48">
        <v>46648</v>
      </c>
      <c r="J447" s="14">
        <v>802966.05</v>
      </c>
      <c r="K447" s="44" t="s">
        <v>27</v>
      </c>
      <c r="L447" s="6" t="s">
        <v>28</v>
      </c>
      <c r="M447" s="59">
        <v>0.66339999999999999</v>
      </c>
      <c r="N447" s="7" t="s">
        <v>29</v>
      </c>
      <c r="O447" s="7" t="s">
        <v>967</v>
      </c>
      <c r="P447" s="7" t="s">
        <v>1587</v>
      </c>
      <c r="Q447" s="62">
        <v>98026</v>
      </c>
      <c r="R447" s="6" t="s">
        <v>34</v>
      </c>
      <c r="S447" s="6" t="s">
        <v>1587</v>
      </c>
      <c r="T447" s="19"/>
    </row>
    <row r="448" spans="1:20" s="4" customFormat="1" ht="130.5" customHeight="1">
      <c r="A448" s="36" t="s">
        <v>1551</v>
      </c>
      <c r="B448" s="7" t="s">
        <v>22</v>
      </c>
      <c r="C448" s="7" t="s">
        <v>1591</v>
      </c>
      <c r="D448" s="7"/>
      <c r="E448" s="73" t="s">
        <v>1592</v>
      </c>
      <c r="F448" s="7" t="s">
        <v>1593</v>
      </c>
      <c r="G448" s="6" t="s">
        <v>1594</v>
      </c>
      <c r="H448" s="48">
        <v>46034</v>
      </c>
      <c r="I448" s="48">
        <v>46752</v>
      </c>
      <c r="J448" s="14">
        <v>810000</v>
      </c>
      <c r="K448" s="44" t="s">
        <v>27</v>
      </c>
      <c r="L448" s="6" t="s">
        <v>28</v>
      </c>
      <c r="M448" s="59">
        <v>0.66339999999999999</v>
      </c>
      <c r="N448" s="7" t="s">
        <v>29</v>
      </c>
      <c r="O448" s="7" t="s">
        <v>967</v>
      </c>
      <c r="P448" s="7" t="s">
        <v>1591</v>
      </c>
      <c r="Q448" s="62">
        <v>98030</v>
      </c>
      <c r="R448" s="6" t="s">
        <v>34</v>
      </c>
      <c r="S448" s="6" t="s">
        <v>1591</v>
      </c>
      <c r="T448" s="19"/>
    </row>
    <row r="449" spans="1:20" s="4" customFormat="1" ht="130.5" customHeight="1">
      <c r="A449" s="36" t="s">
        <v>1551</v>
      </c>
      <c r="B449" s="7" t="s">
        <v>22</v>
      </c>
      <c r="C449" s="7" t="s">
        <v>1599</v>
      </c>
      <c r="D449" s="7"/>
      <c r="E449" s="73" t="s">
        <v>1595</v>
      </c>
      <c r="F449" s="7" t="s">
        <v>1596</v>
      </c>
      <c r="G449" s="6" t="s">
        <v>1597</v>
      </c>
      <c r="H449" s="48">
        <v>45901</v>
      </c>
      <c r="I449" s="48" t="s">
        <v>1598</v>
      </c>
      <c r="J449" s="14">
        <v>1625476.77</v>
      </c>
      <c r="K449" s="44" t="s">
        <v>27</v>
      </c>
      <c r="L449" s="6" t="s">
        <v>28</v>
      </c>
      <c r="M449" s="59">
        <v>0.66339999999999999</v>
      </c>
      <c r="N449" s="7" t="s">
        <v>29</v>
      </c>
      <c r="O449" s="7" t="s">
        <v>967</v>
      </c>
      <c r="P449" s="7" t="s">
        <v>1599</v>
      </c>
      <c r="Q449" s="62">
        <v>98027</v>
      </c>
      <c r="R449" s="6" t="s">
        <v>34</v>
      </c>
      <c r="S449" s="6" t="s">
        <v>1599</v>
      </c>
      <c r="T449" s="19"/>
    </row>
    <row r="450" spans="1:20" s="4" customFormat="1" ht="130.5" customHeight="1">
      <c r="A450" s="36" t="s">
        <v>1551</v>
      </c>
      <c r="B450" s="7" t="s">
        <v>22</v>
      </c>
      <c r="C450" s="7" t="s">
        <v>1604</v>
      </c>
      <c r="D450" s="7"/>
      <c r="E450" s="73" t="s">
        <v>1600</v>
      </c>
      <c r="F450" s="7" t="s">
        <v>1601</v>
      </c>
      <c r="G450" s="6" t="s">
        <v>1602</v>
      </c>
      <c r="H450" s="48">
        <v>46082</v>
      </c>
      <c r="I450" s="48" t="s">
        <v>1603</v>
      </c>
      <c r="J450" s="14">
        <v>969129.25</v>
      </c>
      <c r="K450" s="44" t="s">
        <v>27</v>
      </c>
      <c r="L450" s="6" t="s">
        <v>28</v>
      </c>
      <c r="M450" s="59">
        <v>0.66339999999999999</v>
      </c>
      <c r="N450" s="7" t="s">
        <v>29</v>
      </c>
      <c r="O450" s="7" t="s">
        <v>967</v>
      </c>
      <c r="P450" s="7" t="s">
        <v>1604</v>
      </c>
      <c r="Q450" s="62">
        <v>98038</v>
      </c>
      <c r="R450" s="6" t="s">
        <v>34</v>
      </c>
      <c r="S450" s="6" t="s">
        <v>1604</v>
      </c>
      <c r="T450" s="19"/>
    </row>
    <row r="451" spans="1:20" s="4" customFormat="1" ht="130.5" customHeight="1">
      <c r="A451" s="36" t="s">
        <v>1551</v>
      </c>
      <c r="B451" s="7" t="s">
        <v>173</v>
      </c>
      <c r="C451" s="7" t="s">
        <v>1605</v>
      </c>
      <c r="D451" s="7"/>
      <c r="E451" s="73" t="s">
        <v>1606</v>
      </c>
      <c r="F451" s="7" t="s">
        <v>1607</v>
      </c>
      <c r="G451" s="6" t="s">
        <v>1608</v>
      </c>
      <c r="H451" s="51">
        <v>45809</v>
      </c>
      <c r="I451" s="51">
        <v>46539</v>
      </c>
      <c r="J451" s="91">
        <v>760735</v>
      </c>
      <c r="K451" s="44" t="s">
        <v>27</v>
      </c>
      <c r="L451" s="6" t="s">
        <v>178</v>
      </c>
      <c r="M451" s="59">
        <v>0.66339999999999999</v>
      </c>
      <c r="N451" s="7" t="s">
        <v>29</v>
      </c>
      <c r="O451" s="7" t="s">
        <v>967</v>
      </c>
      <c r="P451" s="7" t="s">
        <v>1609</v>
      </c>
      <c r="Q451" s="62">
        <v>98028</v>
      </c>
      <c r="R451" s="6" t="s">
        <v>1610</v>
      </c>
      <c r="S451" s="6" t="s">
        <v>1609</v>
      </c>
      <c r="T451" s="19"/>
    </row>
    <row r="452" spans="1:20" s="4" customFormat="1" ht="130.5" customHeight="1">
      <c r="A452" s="36" t="s">
        <v>1551</v>
      </c>
      <c r="B452" s="7" t="s">
        <v>35</v>
      </c>
      <c r="C452" s="7" t="s">
        <v>1560</v>
      </c>
      <c r="D452" s="7"/>
      <c r="E452" s="73" t="s">
        <v>1611</v>
      </c>
      <c r="F452" s="7" t="s">
        <v>1612</v>
      </c>
      <c r="G452" s="11" t="s">
        <v>1613</v>
      </c>
      <c r="H452" s="48">
        <v>45859</v>
      </c>
      <c r="I452" s="48">
        <v>46199</v>
      </c>
      <c r="J452" s="91">
        <v>404953.59999999998</v>
      </c>
      <c r="K452" s="44" t="s">
        <v>27</v>
      </c>
      <c r="L452" s="6" t="s">
        <v>39</v>
      </c>
      <c r="M452" s="59">
        <v>0.66339999999999999</v>
      </c>
      <c r="N452" s="7" t="s">
        <v>29</v>
      </c>
      <c r="O452" s="7" t="s">
        <v>967</v>
      </c>
      <c r="P452" s="7" t="s">
        <v>1560</v>
      </c>
      <c r="Q452" s="62">
        <v>98020</v>
      </c>
      <c r="R452" s="6" t="s">
        <v>58</v>
      </c>
      <c r="S452" s="6" t="s">
        <v>1560</v>
      </c>
      <c r="T452" s="19"/>
    </row>
    <row r="453" spans="1:20" s="4" customFormat="1" ht="130.5" customHeight="1">
      <c r="A453" s="36" t="s">
        <v>1551</v>
      </c>
      <c r="B453" s="7" t="s">
        <v>35</v>
      </c>
      <c r="C453" s="7" t="s">
        <v>1587</v>
      </c>
      <c r="D453" s="7"/>
      <c r="E453" s="73" t="s">
        <v>1614</v>
      </c>
      <c r="F453" s="7" t="s">
        <v>1615</v>
      </c>
      <c r="G453" s="11" t="s">
        <v>1616</v>
      </c>
      <c r="H453" s="48">
        <v>46082</v>
      </c>
      <c r="I453" s="48">
        <v>46691</v>
      </c>
      <c r="J453" s="91">
        <v>1251292.03</v>
      </c>
      <c r="K453" s="44" t="s">
        <v>27</v>
      </c>
      <c r="L453" s="6" t="s">
        <v>39</v>
      </c>
      <c r="M453" s="59">
        <v>0.66339999999999999</v>
      </c>
      <c r="N453" s="7" t="s">
        <v>29</v>
      </c>
      <c r="O453" s="7" t="s">
        <v>967</v>
      </c>
      <c r="P453" s="7" t="s">
        <v>1587</v>
      </c>
      <c r="Q453" s="62">
        <v>98026</v>
      </c>
      <c r="R453" s="6" t="s">
        <v>58</v>
      </c>
      <c r="S453" s="6" t="s">
        <v>1587</v>
      </c>
      <c r="T453" s="19"/>
    </row>
    <row r="454" spans="1:20" s="4" customFormat="1" ht="130.5" customHeight="1">
      <c r="A454" s="36" t="s">
        <v>1551</v>
      </c>
      <c r="B454" s="7" t="s">
        <v>35</v>
      </c>
      <c r="C454" s="7" t="s">
        <v>1622</v>
      </c>
      <c r="D454" s="7"/>
      <c r="E454" s="73" t="s">
        <v>1617</v>
      </c>
      <c r="F454" s="7" t="s">
        <v>1618</v>
      </c>
      <c r="G454" s="11" t="s">
        <v>1619</v>
      </c>
      <c r="H454" s="48" t="s">
        <v>1620</v>
      </c>
      <c r="I454" s="7" t="s">
        <v>1621</v>
      </c>
      <c r="J454" s="91">
        <v>1230575.8999999999</v>
      </c>
      <c r="K454" s="44" t="s">
        <v>27</v>
      </c>
      <c r="L454" s="6" t="s">
        <v>39</v>
      </c>
      <c r="M454" s="59">
        <v>0.66339999999999999</v>
      </c>
      <c r="N454" s="7" t="s">
        <v>29</v>
      </c>
      <c r="O454" s="7" t="s">
        <v>967</v>
      </c>
      <c r="P454" s="7" t="s">
        <v>1622</v>
      </c>
      <c r="Q454" s="62">
        <v>98023</v>
      </c>
      <c r="R454" s="6" t="s">
        <v>121</v>
      </c>
      <c r="S454" s="6" t="s">
        <v>1622</v>
      </c>
      <c r="T454" s="19"/>
    </row>
    <row r="455" spans="1:20" s="4" customFormat="1" ht="130.5" customHeight="1">
      <c r="A455" s="36" t="s">
        <v>1551</v>
      </c>
      <c r="B455" s="7" t="s">
        <v>35</v>
      </c>
      <c r="C455" s="7" t="s">
        <v>1626</v>
      </c>
      <c r="D455" s="7"/>
      <c r="E455" s="73" t="s">
        <v>1623</v>
      </c>
      <c r="F455" s="7" t="s">
        <v>1624</v>
      </c>
      <c r="G455" s="11" t="s">
        <v>1625</v>
      </c>
      <c r="H455" s="48">
        <v>45931</v>
      </c>
      <c r="I455" s="48">
        <v>46326</v>
      </c>
      <c r="J455" s="91">
        <v>505655.02</v>
      </c>
      <c r="K455" s="44" t="s">
        <v>27</v>
      </c>
      <c r="L455" s="6" t="s">
        <v>39</v>
      </c>
      <c r="M455" s="59">
        <v>0.66339999999999999</v>
      </c>
      <c r="N455" s="7" t="s">
        <v>29</v>
      </c>
      <c r="O455" s="7" t="s">
        <v>967</v>
      </c>
      <c r="P455" s="7" t="s">
        <v>1626</v>
      </c>
      <c r="Q455" s="62">
        <v>98032</v>
      </c>
      <c r="R455" s="6" t="s">
        <v>121</v>
      </c>
      <c r="S455" s="6" t="s">
        <v>1626</v>
      </c>
      <c r="T455" s="19"/>
    </row>
    <row r="456" spans="1:20" s="4" customFormat="1" ht="130.5" customHeight="1">
      <c r="A456" s="36" t="s">
        <v>1551</v>
      </c>
      <c r="B456" s="7" t="s">
        <v>35</v>
      </c>
      <c r="C456" s="7" t="s">
        <v>1570</v>
      </c>
      <c r="D456" s="7"/>
      <c r="E456" s="73" t="s">
        <v>1627</v>
      </c>
      <c r="F456" s="7" t="s">
        <v>1628</v>
      </c>
      <c r="G456" s="11" t="s">
        <v>1629</v>
      </c>
      <c r="H456" s="48">
        <v>45901</v>
      </c>
      <c r="I456" s="48">
        <v>46446</v>
      </c>
      <c r="J456" s="91">
        <v>516071.89</v>
      </c>
      <c r="K456" s="44" t="s">
        <v>27</v>
      </c>
      <c r="L456" s="6" t="s">
        <v>39</v>
      </c>
      <c r="M456" s="59">
        <v>0.66339999999999999</v>
      </c>
      <c r="N456" s="7" t="s">
        <v>29</v>
      </c>
      <c r="O456" s="7" t="s">
        <v>967</v>
      </c>
      <c r="P456" s="7" t="s">
        <v>1570</v>
      </c>
      <c r="Q456" s="62">
        <v>98022</v>
      </c>
      <c r="R456" s="6" t="s">
        <v>121</v>
      </c>
      <c r="S456" s="6" t="s">
        <v>1570</v>
      </c>
      <c r="T456" s="19"/>
    </row>
    <row r="457" spans="1:20" s="4" customFormat="1" ht="130.5" customHeight="1">
      <c r="A457" s="36" t="s">
        <v>1551</v>
      </c>
      <c r="B457" s="7" t="s">
        <v>35</v>
      </c>
      <c r="C457" s="7" t="s">
        <v>1586</v>
      </c>
      <c r="D457" s="7"/>
      <c r="E457" s="73" t="s">
        <v>1630</v>
      </c>
      <c r="F457" s="7" t="s">
        <v>1631</v>
      </c>
      <c r="G457" s="11" t="s">
        <v>1632</v>
      </c>
      <c r="H457" s="48">
        <v>45839</v>
      </c>
      <c r="I457" s="48">
        <v>46539</v>
      </c>
      <c r="J457" s="91">
        <v>443869.44</v>
      </c>
      <c r="K457" s="44" t="s">
        <v>27</v>
      </c>
      <c r="L457" s="6" t="s">
        <v>39</v>
      </c>
      <c r="M457" s="59">
        <v>0.66339999999999999</v>
      </c>
      <c r="N457" s="7" t="s">
        <v>29</v>
      </c>
      <c r="O457" s="7" t="s">
        <v>967</v>
      </c>
      <c r="P457" s="7" t="s">
        <v>1586</v>
      </c>
      <c r="Q457" s="62">
        <v>98030</v>
      </c>
      <c r="R457" s="6" t="s">
        <v>121</v>
      </c>
      <c r="S457" s="6" t="s">
        <v>1586</v>
      </c>
      <c r="T457" s="19"/>
    </row>
    <row r="458" spans="1:20" s="4" customFormat="1" ht="130.5" customHeight="1">
      <c r="A458" s="36" t="s">
        <v>1551</v>
      </c>
      <c r="B458" s="7" t="s">
        <v>35</v>
      </c>
      <c r="C458" s="7" t="s">
        <v>1555</v>
      </c>
      <c r="D458" s="7"/>
      <c r="E458" s="73" t="s">
        <v>1633</v>
      </c>
      <c r="F458" s="7" t="s">
        <v>1634</v>
      </c>
      <c r="G458" s="11" t="s">
        <v>1635</v>
      </c>
      <c r="H458" s="48">
        <v>46037</v>
      </c>
      <c r="I458" s="48">
        <v>46775</v>
      </c>
      <c r="J458" s="91">
        <v>330000</v>
      </c>
      <c r="K458" s="44" t="s">
        <v>27</v>
      </c>
      <c r="L458" s="6" t="s">
        <v>39</v>
      </c>
      <c r="M458" s="59">
        <v>0.66339999999999999</v>
      </c>
      <c r="N458" s="7" t="s">
        <v>29</v>
      </c>
      <c r="O458" s="7" t="s">
        <v>967</v>
      </c>
      <c r="P458" s="7" t="s">
        <v>1555</v>
      </c>
      <c r="Q458" s="62">
        <v>98020</v>
      </c>
      <c r="R458" s="6" t="s">
        <v>40</v>
      </c>
      <c r="S458" s="6" t="s">
        <v>1555</v>
      </c>
      <c r="T458" s="19"/>
    </row>
    <row r="459" spans="1:20" s="4" customFormat="1" ht="130.5" customHeight="1">
      <c r="A459" s="36" t="s">
        <v>1551</v>
      </c>
      <c r="B459" s="7" t="s">
        <v>35</v>
      </c>
      <c r="C459" s="7" t="s">
        <v>1574</v>
      </c>
      <c r="D459" s="7"/>
      <c r="E459" s="73" t="s">
        <v>1636</v>
      </c>
      <c r="F459" s="7" t="s">
        <v>1637</v>
      </c>
      <c r="G459" s="11" t="s">
        <v>1638</v>
      </c>
      <c r="H459" s="48">
        <v>46082</v>
      </c>
      <c r="I459" s="7" t="s">
        <v>1639</v>
      </c>
      <c r="J459" s="91">
        <v>658713.03</v>
      </c>
      <c r="K459" s="44" t="s">
        <v>27</v>
      </c>
      <c r="L459" s="6" t="s">
        <v>39</v>
      </c>
      <c r="M459" s="59">
        <v>0.66339999999999999</v>
      </c>
      <c r="N459" s="7" t="s">
        <v>29</v>
      </c>
      <c r="O459" s="7" t="s">
        <v>967</v>
      </c>
      <c r="P459" s="7" t="s">
        <v>1578</v>
      </c>
      <c r="Q459" s="62">
        <v>98030</v>
      </c>
      <c r="R459" s="6" t="s">
        <v>40</v>
      </c>
      <c r="S459" s="6" t="s">
        <v>1578</v>
      </c>
      <c r="T459" s="19"/>
    </row>
    <row r="460" spans="1:20" s="4" customFormat="1" ht="130.5" customHeight="1">
      <c r="A460" s="36" t="s">
        <v>1551</v>
      </c>
      <c r="B460" s="7" t="s">
        <v>35</v>
      </c>
      <c r="C460" s="7" t="s">
        <v>1643</v>
      </c>
      <c r="D460" s="7"/>
      <c r="E460" s="73" t="s">
        <v>1640</v>
      </c>
      <c r="F460" s="7" t="s">
        <v>1641</v>
      </c>
      <c r="G460" s="11" t="s">
        <v>1642</v>
      </c>
      <c r="H460" s="48">
        <v>46034</v>
      </c>
      <c r="I460" s="48">
        <v>46808</v>
      </c>
      <c r="J460" s="91">
        <v>993220.31</v>
      </c>
      <c r="K460" s="44" t="s">
        <v>27</v>
      </c>
      <c r="L460" s="6" t="s">
        <v>39</v>
      </c>
      <c r="M460" s="59">
        <v>0.66339999999999999</v>
      </c>
      <c r="N460" s="7" t="s">
        <v>29</v>
      </c>
      <c r="O460" s="7" t="s">
        <v>967</v>
      </c>
      <c r="P460" s="7" t="s">
        <v>1643</v>
      </c>
      <c r="Q460" s="62">
        <v>98020</v>
      </c>
      <c r="R460" s="6" t="s">
        <v>40</v>
      </c>
      <c r="S460" s="6" t="s">
        <v>1643</v>
      </c>
      <c r="T460" s="19"/>
    </row>
    <row r="461" spans="1:20" s="4" customFormat="1" ht="130.5" customHeight="1">
      <c r="A461" s="36" t="s">
        <v>1551</v>
      </c>
      <c r="B461" s="7" t="s">
        <v>35</v>
      </c>
      <c r="C461" s="7" t="s">
        <v>1599</v>
      </c>
      <c r="D461" s="7"/>
      <c r="E461" s="73" t="s">
        <v>1644</v>
      </c>
      <c r="F461" s="7" t="s">
        <v>1645</v>
      </c>
      <c r="G461" s="11" t="s">
        <v>1646</v>
      </c>
      <c r="H461" s="48" t="s">
        <v>1620</v>
      </c>
      <c r="I461" s="7" t="s">
        <v>1621</v>
      </c>
      <c r="J461" s="91">
        <v>586966.82999999996</v>
      </c>
      <c r="K461" s="44" t="s">
        <v>27</v>
      </c>
      <c r="L461" s="6" t="s">
        <v>39</v>
      </c>
      <c r="M461" s="59">
        <v>0.66339999999999999</v>
      </c>
      <c r="N461" s="7" t="s">
        <v>29</v>
      </c>
      <c r="O461" s="7" t="s">
        <v>967</v>
      </c>
      <c r="P461" s="7" t="s">
        <v>1599</v>
      </c>
      <c r="Q461" s="62">
        <v>98027</v>
      </c>
      <c r="R461" s="6" t="s">
        <v>40</v>
      </c>
      <c r="S461" s="6" t="s">
        <v>1599</v>
      </c>
      <c r="T461" s="19"/>
    </row>
    <row r="462" spans="1:20" s="4" customFormat="1" ht="130.5" customHeight="1">
      <c r="A462" s="36" t="s">
        <v>1551</v>
      </c>
      <c r="B462" s="7" t="s">
        <v>35</v>
      </c>
      <c r="C462" s="7" t="s">
        <v>2120</v>
      </c>
      <c r="D462" s="7"/>
      <c r="E462" s="73" t="s">
        <v>1647</v>
      </c>
      <c r="F462" s="7" t="s">
        <v>1648</v>
      </c>
      <c r="G462" s="11" t="s">
        <v>1649</v>
      </c>
      <c r="H462" s="48" t="s">
        <v>1650</v>
      </c>
      <c r="I462" s="48">
        <v>46507</v>
      </c>
      <c r="J462" s="91">
        <v>904095.54</v>
      </c>
      <c r="K462" s="44" t="s">
        <v>27</v>
      </c>
      <c r="L462" s="6" t="s">
        <v>39</v>
      </c>
      <c r="M462" s="59">
        <v>0.66339999999999999</v>
      </c>
      <c r="N462" s="7" t="s">
        <v>29</v>
      </c>
      <c r="O462" s="7" t="s">
        <v>967</v>
      </c>
      <c r="P462" s="7" t="s">
        <v>1559</v>
      </c>
      <c r="Q462" s="62">
        <v>98030</v>
      </c>
      <c r="R462" s="6" t="s">
        <v>40</v>
      </c>
      <c r="S462" s="6" t="s">
        <v>1559</v>
      </c>
      <c r="T462" s="19"/>
    </row>
    <row r="463" spans="1:20" s="4" customFormat="1" ht="130.5" customHeight="1">
      <c r="A463" s="36" t="s">
        <v>1551</v>
      </c>
      <c r="B463" s="7" t="s">
        <v>35</v>
      </c>
      <c r="C463" s="7" t="s">
        <v>1604</v>
      </c>
      <c r="D463" s="7"/>
      <c r="E463" s="73" t="s">
        <v>1651</v>
      </c>
      <c r="F463" s="7" t="s">
        <v>1652</v>
      </c>
      <c r="G463" s="11" t="s">
        <v>1653</v>
      </c>
      <c r="H463" s="48">
        <v>46082</v>
      </c>
      <c r="I463" s="48">
        <v>46538</v>
      </c>
      <c r="J463" s="91">
        <v>418595.96</v>
      </c>
      <c r="K463" s="44" t="s">
        <v>27</v>
      </c>
      <c r="L463" s="6" t="s">
        <v>39</v>
      </c>
      <c r="M463" s="59">
        <v>0.66339999999999999</v>
      </c>
      <c r="N463" s="7" t="s">
        <v>29</v>
      </c>
      <c r="O463" s="7" t="s">
        <v>967</v>
      </c>
      <c r="P463" s="7" t="s">
        <v>1604</v>
      </c>
      <c r="Q463" s="62">
        <v>98038</v>
      </c>
      <c r="R463" s="6" t="s">
        <v>40</v>
      </c>
      <c r="S463" s="6" t="s">
        <v>1604</v>
      </c>
      <c r="T463" s="19"/>
    </row>
    <row r="464" spans="1:20" s="4" customFormat="1" ht="130.5" customHeight="1">
      <c r="A464" s="36" t="s">
        <v>1551</v>
      </c>
      <c r="B464" s="7" t="s">
        <v>35</v>
      </c>
      <c r="C464" s="7" t="s">
        <v>1657</v>
      </c>
      <c r="D464" s="7"/>
      <c r="E464" s="73" t="s">
        <v>1654</v>
      </c>
      <c r="F464" s="7" t="s">
        <v>1655</v>
      </c>
      <c r="G464" s="11" t="s">
        <v>1656</v>
      </c>
      <c r="H464" s="48">
        <v>45838</v>
      </c>
      <c r="I464" s="48">
        <v>47482</v>
      </c>
      <c r="J464" s="91">
        <v>182020.74</v>
      </c>
      <c r="K464" s="44" t="s">
        <v>27</v>
      </c>
      <c r="L464" s="6" t="s">
        <v>39</v>
      </c>
      <c r="M464" s="59">
        <v>0.66339999999999999</v>
      </c>
      <c r="N464" s="7" t="s">
        <v>29</v>
      </c>
      <c r="O464" s="7" t="s">
        <v>967</v>
      </c>
      <c r="P464" s="7" t="s">
        <v>1657</v>
      </c>
      <c r="Q464" s="62">
        <v>98028</v>
      </c>
      <c r="R464" s="6" t="s">
        <v>89</v>
      </c>
      <c r="S464" s="6" t="s">
        <v>1657</v>
      </c>
      <c r="T464" s="19"/>
    </row>
    <row r="465" spans="1:20" s="4" customFormat="1" ht="130.5" customHeight="1">
      <c r="A465" s="36" t="s">
        <v>1551</v>
      </c>
      <c r="B465" s="7" t="s">
        <v>35</v>
      </c>
      <c r="C465" s="7" t="s">
        <v>1626</v>
      </c>
      <c r="D465" s="7"/>
      <c r="E465" s="73" t="s">
        <v>1658</v>
      </c>
      <c r="F465" s="7" t="s">
        <v>1659</v>
      </c>
      <c r="G465" s="11" t="s">
        <v>1660</v>
      </c>
      <c r="H465" s="48">
        <v>46266</v>
      </c>
      <c r="I465" s="48">
        <v>46752</v>
      </c>
      <c r="J465" s="91">
        <v>510000</v>
      </c>
      <c r="K465" s="44" t="s">
        <v>27</v>
      </c>
      <c r="L465" s="6" t="s">
        <v>39</v>
      </c>
      <c r="M465" s="59">
        <v>0.66339999999999999</v>
      </c>
      <c r="N465" s="7" t="s">
        <v>29</v>
      </c>
      <c r="O465" s="7" t="s">
        <v>967</v>
      </c>
      <c r="P465" s="7" t="s">
        <v>1626</v>
      </c>
      <c r="Q465" s="62">
        <v>98032</v>
      </c>
      <c r="R465" s="6" t="s">
        <v>702</v>
      </c>
      <c r="S465" s="6" t="s">
        <v>1626</v>
      </c>
      <c r="T465" s="19"/>
    </row>
    <row r="466" spans="1:20" s="4" customFormat="1" ht="130.5" customHeight="1">
      <c r="A466" s="36" t="s">
        <v>1551</v>
      </c>
      <c r="B466" s="7" t="s">
        <v>35</v>
      </c>
      <c r="C466" s="7" t="s">
        <v>1657</v>
      </c>
      <c r="D466" s="7"/>
      <c r="E466" s="73" t="s">
        <v>1661</v>
      </c>
      <c r="F466" s="7" t="s">
        <v>1662</v>
      </c>
      <c r="G466" s="11" t="s">
        <v>1663</v>
      </c>
      <c r="H466" s="48" t="s">
        <v>1664</v>
      </c>
      <c r="I466" s="7" t="s">
        <v>1665</v>
      </c>
      <c r="J466" s="91">
        <v>516028.86</v>
      </c>
      <c r="K466" s="44" t="s">
        <v>27</v>
      </c>
      <c r="L466" s="6" t="s">
        <v>39</v>
      </c>
      <c r="M466" s="59">
        <v>0.66339999999999999</v>
      </c>
      <c r="N466" s="7" t="s">
        <v>29</v>
      </c>
      <c r="O466" s="7" t="s">
        <v>967</v>
      </c>
      <c r="P466" s="7" t="s">
        <v>1657</v>
      </c>
      <c r="Q466" s="62">
        <v>98028</v>
      </c>
      <c r="R466" s="6" t="s">
        <v>93</v>
      </c>
      <c r="S466" s="6" t="s">
        <v>1657</v>
      </c>
      <c r="T466" s="19"/>
    </row>
    <row r="467" spans="1:20" s="4" customFormat="1" ht="130.5" customHeight="1">
      <c r="A467" s="36" t="s">
        <v>1666</v>
      </c>
      <c r="B467" s="7" t="s">
        <v>104</v>
      </c>
      <c r="C467" s="37" t="s">
        <v>2121</v>
      </c>
      <c r="D467" s="37"/>
      <c r="E467" s="74" t="s">
        <v>1667</v>
      </c>
      <c r="F467" s="7" t="s">
        <v>1668</v>
      </c>
      <c r="G467" s="8" t="s">
        <v>1669</v>
      </c>
      <c r="H467" s="49"/>
      <c r="I467" s="49"/>
      <c r="J467" s="87">
        <v>987441</v>
      </c>
      <c r="K467" s="44" t="s">
        <v>27</v>
      </c>
      <c r="L467" s="6" t="s">
        <v>109</v>
      </c>
      <c r="M467" s="59">
        <v>0.66339999999999999</v>
      </c>
      <c r="N467" s="7" t="s">
        <v>29</v>
      </c>
      <c r="O467" s="37" t="s">
        <v>1670</v>
      </c>
      <c r="P467" s="37" t="s">
        <v>2121</v>
      </c>
      <c r="Q467" s="63">
        <v>92020</v>
      </c>
      <c r="R467" s="9" t="s">
        <v>110</v>
      </c>
      <c r="S467" s="8"/>
      <c r="T467" s="20"/>
    </row>
    <row r="468" spans="1:20" s="4" customFormat="1" ht="130.5" customHeight="1">
      <c r="A468" s="36" t="s">
        <v>1666</v>
      </c>
      <c r="B468" s="7" t="s">
        <v>22</v>
      </c>
      <c r="C468" s="37" t="s">
        <v>1671</v>
      </c>
      <c r="D468" s="37"/>
      <c r="E468" s="74" t="s">
        <v>1672</v>
      </c>
      <c r="F468" s="7" t="s">
        <v>1673</v>
      </c>
      <c r="G468" s="8" t="s">
        <v>1674</v>
      </c>
      <c r="H468" s="49"/>
      <c r="I468" s="49"/>
      <c r="J468" s="87">
        <v>16588397</v>
      </c>
      <c r="K468" s="44" t="s">
        <v>27</v>
      </c>
      <c r="L468" s="6" t="s">
        <v>28</v>
      </c>
      <c r="M468" s="59">
        <v>0.66339999999999999</v>
      </c>
      <c r="N468" s="7" t="s">
        <v>29</v>
      </c>
      <c r="O468" s="37" t="s">
        <v>1670</v>
      </c>
      <c r="P468" s="37" t="s">
        <v>1671</v>
      </c>
      <c r="Q468" s="63" t="s">
        <v>1675</v>
      </c>
      <c r="R468" s="9" t="s">
        <v>34</v>
      </c>
      <c r="S468" s="8"/>
      <c r="T468" s="20"/>
    </row>
    <row r="469" spans="1:20" s="4" customFormat="1" ht="130.5" customHeight="1">
      <c r="A469" s="36" t="s">
        <v>1676</v>
      </c>
      <c r="B469" s="7" t="s">
        <v>173</v>
      </c>
      <c r="C469" s="7" t="s">
        <v>1677</v>
      </c>
      <c r="D469" s="7" t="s">
        <v>1678</v>
      </c>
      <c r="E469" s="73" t="s">
        <v>1679</v>
      </c>
      <c r="F469" s="7" t="s">
        <v>1680</v>
      </c>
      <c r="G469" s="6" t="s">
        <v>1681</v>
      </c>
      <c r="H469" s="48">
        <v>46050</v>
      </c>
      <c r="I469" s="48">
        <v>46598</v>
      </c>
      <c r="J469" s="14">
        <v>543049</v>
      </c>
      <c r="K469" s="44" t="s">
        <v>27</v>
      </c>
      <c r="L469" s="6" t="s">
        <v>178</v>
      </c>
      <c r="M469" s="59">
        <v>0.66339999999999999</v>
      </c>
      <c r="N469" s="7" t="s">
        <v>29</v>
      </c>
      <c r="O469" s="7" t="s">
        <v>1682</v>
      </c>
      <c r="P469" s="37" t="s">
        <v>2123</v>
      </c>
      <c r="Q469" s="62">
        <v>92010</v>
      </c>
      <c r="R469" s="6" t="s">
        <v>180</v>
      </c>
      <c r="S469" s="6" t="s">
        <v>1683</v>
      </c>
      <c r="T469" s="19"/>
    </row>
    <row r="470" spans="1:20" s="4" customFormat="1" ht="130.5" customHeight="1">
      <c r="A470" s="36" t="s">
        <v>1676</v>
      </c>
      <c r="B470" s="7" t="s">
        <v>35</v>
      </c>
      <c r="C470" s="7" t="s">
        <v>2122</v>
      </c>
      <c r="D470" s="7" t="s">
        <v>1678</v>
      </c>
      <c r="E470" s="73" t="s">
        <v>1684</v>
      </c>
      <c r="F470" s="7" t="s">
        <v>1685</v>
      </c>
      <c r="G470" s="6" t="s">
        <v>1686</v>
      </c>
      <c r="H470" s="48">
        <v>45915</v>
      </c>
      <c r="I470" s="7" t="s">
        <v>1687</v>
      </c>
      <c r="J470" s="14">
        <v>505470</v>
      </c>
      <c r="K470" s="44" t="s">
        <v>27</v>
      </c>
      <c r="L470" s="6" t="s">
        <v>39</v>
      </c>
      <c r="M470" s="59">
        <v>0.66339999999999999</v>
      </c>
      <c r="N470" s="7" t="s">
        <v>29</v>
      </c>
      <c r="O470" s="7" t="s">
        <v>1670</v>
      </c>
      <c r="P470" s="7" t="s">
        <v>2122</v>
      </c>
      <c r="Q470" s="62">
        <v>92010</v>
      </c>
      <c r="R470" s="6" t="s">
        <v>58</v>
      </c>
      <c r="S470" s="6" t="s">
        <v>1688</v>
      </c>
      <c r="T470" s="19"/>
    </row>
    <row r="471" spans="1:20" s="4" customFormat="1" ht="130.5" customHeight="1">
      <c r="A471" s="36" t="s">
        <v>1666</v>
      </c>
      <c r="B471" s="7" t="s">
        <v>35</v>
      </c>
      <c r="C471" s="37" t="s">
        <v>2123</v>
      </c>
      <c r="D471" s="37"/>
      <c r="E471" s="74" t="s">
        <v>1689</v>
      </c>
      <c r="F471" s="7" t="s">
        <v>1690</v>
      </c>
      <c r="G471" s="8" t="s">
        <v>1691</v>
      </c>
      <c r="H471" s="49"/>
      <c r="I471" s="49"/>
      <c r="J471" s="87">
        <v>999999.99</v>
      </c>
      <c r="K471" s="44" t="s">
        <v>27</v>
      </c>
      <c r="L471" s="6" t="s">
        <v>39</v>
      </c>
      <c r="M471" s="59">
        <v>0.66339999999999999</v>
      </c>
      <c r="N471" s="7" t="s">
        <v>29</v>
      </c>
      <c r="O471" s="37" t="s">
        <v>1670</v>
      </c>
      <c r="P471" s="37" t="s">
        <v>2123</v>
      </c>
      <c r="Q471" s="63">
        <v>92010</v>
      </c>
      <c r="R471" s="9" t="s">
        <v>58</v>
      </c>
      <c r="S471" s="8"/>
      <c r="T471" s="20"/>
    </row>
    <row r="472" spans="1:20" s="4" customFormat="1" ht="130.5" customHeight="1">
      <c r="A472" s="36" t="s">
        <v>1666</v>
      </c>
      <c r="B472" s="7" t="s">
        <v>35</v>
      </c>
      <c r="C472" s="37" t="s">
        <v>2124</v>
      </c>
      <c r="D472" s="37"/>
      <c r="E472" s="74" t="s">
        <v>1692</v>
      </c>
      <c r="F472" s="7" t="s">
        <v>1693</v>
      </c>
      <c r="G472" s="8" t="s">
        <v>1694</v>
      </c>
      <c r="H472" s="49"/>
      <c r="I472" s="49"/>
      <c r="J472" s="87">
        <v>1013400</v>
      </c>
      <c r="K472" s="44" t="s">
        <v>27</v>
      </c>
      <c r="L472" s="6" t="s">
        <v>39</v>
      </c>
      <c r="M472" s="59">
        <v>0.66339999999999999</v>
      </c>
      <c r="N472" s="7" t="s">
        <v>29</v>
      </c>
      <c r="O472" s="37" t="s">
        <v>1670</v>
      </c>
      <c r="P472" s="37" t="s">
        <v>2124</v>
      </c>
      <c r="Q472" s="63">
        <v>92012</v>
      </c>
      <c r="R472" s="9" t="s">
        <v>58</v>
      </c>
      <c r="S472" s="8"/>
      <c r="T472" s="20"/>
    </row>
    <row r="473" spans="1:20" s="4" customFormat="1" ht="130.5" customHeight="1">
      <c r="A473" s="36" t="s">
        <v>1666</v>
      </c>
      <c r="B473" s="7" t="s">
        <v>35</v>
      </c>
      <c r="C473" s="37" t="s">
        <v>2125</v>
      </c>
      <c r="D473" s="37"/>
      <c r="E473" s="74" t="s">
        <v>1695</v>
      </c>
      <c r="F473" s="7" t="s">
        <v>1696</v>
      </c>
      <c r="G473" s="8" t="s">
        <v>1697</v>
      </c>
      <c r="H473" s="49"/>
      <c r="I473" s="49"/>
      <c r="J473" s="87">
        <v>965000</v>
      </c>
      <c r="K473" s="44" t="s">
        <v>27</v>
      </c>
      <c r="L473" s="6" t="s">
        <v>39</v>
      </c>
      <c r="M473" s="59">
        <v>0.66339999999999999</v>
      </c>
      <c r="N473" s="7" t="s">
        <v>29</v>
      </c>
      <c r="O473" s="37" t="s">
        <v>1670</v>
      </c>
      <c r="P473" s="37" t="s">
        <v>2125</v>
      </c>
      <c r="Q473" s="63">
        <v>92011</v>
      </c>
      <c r="R473" s="9" t="s">
        <v>58</v>
      </c>
      <c r="S473" s="8"/>
      <c r="T473" s="20"/>
    </row>
    <row r="474" spans="1:20" s="4" customFormat="1" ht="130.5" customHeight="1">
      <c r="A474" s="36" t="s">
        <v>1666</v>
      </c>
      <c r="B474" s="7" t="s">
        <v>35</v>
      </c>
      <c r="C474" s="37" t="s">
        <v>2126</v>
      </c>
      <c r="D474" s="37"/>
      <c r="E474" s="74" t="s">
        <v>1698</v>
      </c>
      <c r="F474" s="7" t="s">
        <v>1699</v>
      </c>
      <c r="G474" s="8" t="s">
        <v>1700</v>
      </c>
      <c r="H474" s="49"/>
      <c r="I474" s="49"/>
      <c r="J474" s="87">
        <v>1000000</v>
      </c>
      <c r="K474" s="44" t="s">
        <v>27</v>
      </c>
      <c r="L474" s="6" t="s">
        <v>39</v>
      </c>
      <c r="M474" s="59">
        <v>0.66339999999999999</v>
      </c>
      <c r="N474" s="7" t="s">
        <v>29</v>
      </c>
      <c r="O474" s="37" t="s">
        <v>1670</v>
      </c>
      <c r="P474" s="37" t="s">
        <v>2126</v>
      </c>
      <c r="Q474" s="63">
        <v>92020</v>
      </c>
      <c r="R474" s="9" t="s">
        <v>58</v>
      </c>
      <c r="S474" s="8"/>
      <c r="T474" s="20"/>
    </row>
    <row r="475" spans="1:20" s="4" customFormat="1" ht="130.5" customHeight="1">
      <c r="A475" s="36" t="s">
        <v>1676</v>
      </c>
      <c r="B475" s="7" t="s">
        <v>35</v>
      </c>
      <c r="C475" s="7" t="s">
        <v>2127</v>
      </c>
      <c r="D475" s="7" t="s">
        <v>1678</v>
      </c>
      <c r="E475" s="73" t="s">
        <v>1701</v>
      </c>
      <c r="F475" s="7" t="s">
        <v>1702</v>
      </c>
      <c r="G475" s="6" t="s">
        <v>1703</v>
      </c>
      <c r="H475" s="48">
        <v>46113</v>
      </c>
      <c r="I475" s="48">
        <v>46629</v>
      </c>
      <c r="J475" s="14">
        <v>998000</v>
      </c>
      <c r="K475" s="44" t="s">
        <v>27</v>
      </c>
      <c r="L475" s="6" t="s">
        <v>39</v>
      </c>
      <c r="M475" s="59">
        <v>0.66339999999999999</v>
      </c>
      <c r="N475" s="7" t="s">
        <v>29</v>
      </c>
      <c r="O475" s="7" t="s">
        <v>1670</v>
      </c>
      <c r="P475" s="7" t="s">
        <v>2127</v>
      </c>
      <c r="Q475" s="62">
        <v>92010</v>
      </c>
      <c r="R475" s="6" t="s">
        <v>40</v>
      </c>
      <c r="S475" s="6" t="s">
        <v>1704</v>
      </c>
      <c r="T475" s="19"/>
    </row>
    <row r="476" spans="1:20" s="4" customFormat="1" ht="130.5" customHeight="1">
      <c r="A476" s="36" t="s">
        <v>1666</v>
      </c>
      <c r="B476" s="7" t="s">
        <v>35</v>
      </c>
      <c r="C476" s="37" t="s">
        <v>2122</v>
      </c>
      <c r="D476" s="37"/>
      <c r="E476" s="74" t="s">
        <v>1705</v>
      </c>
      <c r="F476" s="37" t="s">
        <v>1706</v>
      </c>
      <c r="G476" s="8" t="s">
        <v>1707</v>
      </c>
      <c r="H476" s="49"/>
      <c r="I476" s="49"/>
      <c r="J476" s="87">
        <v>993000</v>
      </c>
      <c r="K476" s="44" t="s">
        <v>27</v>
      </c>
      <c r="L476" s="6" t="s">
        <v>39</v>
      </c>
      <c r="M476" s="59">
        <v>0.66339999999999999</v>
      </c>
      <c r="N476" s="7" t="s">
        <v>29</v>
      </c>
      <c r="O476" s="37" t="s">
        <v>1670</v>
      </c>
      <c r="P476" s="37" t="s">
        <v>2122</v>
      </c>
      <c r="Q476" s="63">
        <v>92010</v>
      </c>
      <c r="R476" s="9" t="s">
        <v>40</v>
      </c>
      <c r="S476" s="8"/>
      <c r="T476" s="20"/>
    </row>
    <row r="477" spans="1:20" s="4" customFormat="1" ht="130.5" customHeight="1">
      <c r="A477" s="36" t="s">
        <v>1666</v>
      </c>
      <c r="B477" s="7" t="s">
        <v>35</v>
      </c>
      <c r="C477" s="37" t="s">
        <v>2128</v>
      </c>
      <c r="D477" s="37"/>
      <c r="E477" s="74" t="s">
        <v>1708</v>
      </c>
      <c r="F477" s="37" t="s">
        <v>1709</v>
      </c>
      <c r="G477" s="8" t="s">
        <v>1710</v>
      </c>
      <c r="H477" s="49"/>
      <c r="I477" s="49"/>
      <c r="J477" s="87">
        <v>999935.47</v>
      </c>
      <c r="K477" s="44" t="s">
        <v>27</v>
      </c>
      <c r="L477" s="6" t="s">
        <v>39</v>
      </c>
      <c r="M477" s="59">
        <v>0.66339999999999999</v>
      </c>
      <c r="N477" s="7" t="s">
        <v>29</v>
      </c>
      <c r="O477" s="37" t="s">
        <v>1670</v>
      </c>
      <c r="P477" s="37" t="s">
        <v>2128</v>
      </c>
      <c r="Q477" s="63">
        <v>92010</v>
      </c>
      <c r="R477" s="9" t="s">
        <v>40</v>
      </c>
      <c r="S477" s="8"/>
      <c r="T477" s="20"/>
    </row>
    <row r="478" spans="1:20" s="4" customFormat="1" ht="130.5" customHeight="1">
      <c r="A478" s="36" t="s">
        <v>1666</v>
      </c>
      <c r="B478" s="7" t="s">
        <v>35</v>
      </c>
      <c r="C478" s="37" t="s">
        <v>2129</v>
      </c>
      <c r="D478" s="37"/>
      <c r="E478" s="74" t="s">
        <v>1711</v>
      </c>
      <c r="F478" s="37" t="s">
        <v>1712</v>
      </c>
      <c r="G478" s="8" t="s">
        <v>1713</v>
      </c>
      <c r="H478" s="49"/>
      <c r="I478" s="49"/>
      <c r="J478" s="87">
        <v>1000000</v>
      </c>
      <c r="K478" s="44" t="s">
        <v>27</v>
      </c>
      <c r="L478" s="6" t="s">
        <v>39</v>
      </c>
      <c r="M478" s="59">
        <v>0.66339999999999999</v>
      </c>
      <c r="N478" s="7" t="s">
        <v>29</v>
      </c>
      <c r="O478" s="37" t="s">
        <v>1670</v>
      </c>
      <c r="P478" s="37" t="s">
        <v>2129</v>
      </c>
      <c r="Q478" s="63">
        <v>92016</v>
      </c>
      <c r="R478" s="9" t="s">
        <v>40</v>
      </c>
      <c r="S478" s="8"/>
      <c r="T478" s="20"/>
    </row>
    <row r="479" spans="1:20" s="4" customFormat="1" ht="130.5" customHeight="1">
      <c r="A479" s="36" t="s">
        <v>1666</v>
      </c>
      <c r="B479" s="7" t="s">
        <v>35</v>
      </c>
      <c r="C479" s="37" t="s">
        <v>2130</v>
      </c>
      <c r="D479" s="37"/>
      <c r="E479" s="74" t="s">
        <v>1714</v>
      </c>
      <c r="F479" s="37" t="s">
        <v>1715</v>
      </c>
      <c r="G479" s="8" t="s">
        <v>1716</v>
      </c>
      <c r="H479" s="49"/>
      <c r="I479" s="49"/>
      <c r="J479" s="87">
        <v>995400</v>
      </c>
      <c r="K479" s="44" t="s">
        <v>27</v>
      </c>
      <c r="L479" s="6" t="s">
        <v>39</v>
      </c>
      <c r="M479" s="59">
        <v>0.66339999999999999</v>
      </c>
      <c r="N479" s="7" t="s">
        <v>29</v>
      </c>
      <c r="O479" s="37" t="s">
        <v>1670</v>
      </c>
      <c r="P479" s="37" t="s">
        <v>2130</v>
      </c>
      <c r="Q479" s="63">
        <v>92020</v>
      </c>
      <c r="R479" s="9" t="s">
        <v>40</v>
      </c>
      <c r="S479" s="8"/>
      <c r="T479" s="20"/>
    </row>
    <row r="480" spans="1:20" s="4" customFormat="1" ht="130.5" customHeight="1">
      <c r="A480" s="36" t="s">
        <v>1666</v>
      </c>
      <c r="B480" s="7" t="s">
        <v>35</v>
      </c>
      <c r="C480" s="37" t="s">
        <v>2131</v>
      </c>
      <c r="D480" s="37"/>
      <c r="E480" s="74" t="s">
        <v>1717</v>
      </c>
      <c r="F480" s="37" t="s">
        <v>1718</v>
      </c>
      <c r="G480" s="8" t="s">
        <v>1719</v>
      </c>
      <c r="H480" s="49"/>
      <c r="I480" s="49"/>
      <c r="J480" s="87">
        <v>1025000</v>
      </c>
      <c r="K480" s="44" t="s">
        <v>27</v>
      </c>
      <c r="L480" s="6" t="s">
        <v>39</v>
      </c>
      <c r="M480" s="59">
        <v>0.66339999999999999</v>
      </c>
      <c r="N480" s="7" t="s">
        <v>29</v>
      </c>
      <c r="O480" s="37" t="s">
        <v>1670</v>
      </c>
      <c r="P480" s="37" t="s">
        <v>2131</v>
      </c>
      <c r="Q480" s="63">
        <v>92010</v>
      </c>
      <c r="R480" s="9" t="s">
        <v>40</v>
      </c>
      <c r="S480" s="8"/>
      <c r="T480" s="20"/>
    </row>
    <row r="481" spans="1:20" s="4" customFormat="1" ht="130.5" customHeight="1">
      <c r="A481" s="36" t="s">
        <v>1676</v>
      </c>
      <c r="B481" s="7" t="s">
        <v>35</v>
      </c>
      <c r="C481" s="7" t="s">
        <v>2122</v>
      </c>
      <c r="D481" s="7" t="s">
        <v>1678</v>
      </c>
      <c r="E481" s="73" t="s">
        <v>1510</v>
      </c>
      <c r="F481" s="7" t="s">
        <v>1720</v>
      </c>
      <c r="G481" s="6" t="s">
        <v>1721</v>
      </c>
      <c r="H481" s="48">
        <v>45971</v>
      </c>
      <c r="I481" s="48">
        <v>47482</v>
      </c>
      <c r="J481" s="14">
        <v>234843.17</v>
      </c>
      <c r="K481" s="44" t="s">
        <v>27</v>
      </c>
      <c r="L481" s="6" t="s">
        <v>39</v>
      </c>
      <c r="M481" s="59">
        <v>0.66339999999999999</v>
      </c>
      <c r="N481" s="7" t="s">
        <v>29</v>
      </c>
      <c r="O481" s="7" t="s">
        <v>1670</v>
      </c>
      <c r="P481" s="7" t="s">
        <v>2122</v>
      </c>
      <c r="Q481" s="62">
        <v>92010</v>
      </c>
      <c r="R481" s="6" t="s">
        <v>89</v>
      </c>
      <c r="S481" s="6" t="s">
        <v>1688</v>
      </c>
      <c r="T481" s="19"/>
    </row>
    <row r="482" spans="1:20" s="4" customFormat="1" ht="130.5" customHeight="1">
      <c r="A482" s="36" t="s">
        <v>1676</v>
      </c>
      <c r="B482" s="7" t="s">
        <v>35</v>
      </c>
      <c r="C482" s="7" t="s">
        <v>2122</v>
      </c>
      <c r="D482" s="7" t="s">
        <v>1678</v>
      </c>
      <c r="E482" s="73" t="s">
        <v>1722</v>
      </c>
      <c r="F482" s="7" t="s">
        <v>1723</v>
      </c>
      <c r="G482" s="6" t="s">
        <v>1724</v>
      </c>
      <c r="H482" s="48">
        <v>45971</v>
      </c>
      <c r="I482" s="7" t="s">
        <v>1725</v>
      </c>
      <c r="J482" s="14">
        <v>666025.42000000004</v>
      </c>
      <c r="K482" s="44" t="s">
        <v>27</v>
      </c>
      <c r="L482" s="6" t="s">
        <v>39</v>
      </c>
      <c r="M482" s="59">
        <v>0.66339999999999999</v>
      </c>
      <c r="N482" s="7" t="s">
        <v>29</v>
      </c>
      <c r="O482" s="7" t="s">
        <v>1670</v>
      </c>
      <c r="P482" s="7" t="s">
        <v>2122</v>
      </c>
      <c r="Q482" s="62">
        <v>92010</v>
      </c>
      <c r="R482" s="6" t="s">
        <v>93</v>
      </c>
      <c r="S482" s="6" t="s">
        <v>1688</v>
      </c>
      <c r="T482" s="19"/>
    </row>
    <row r="483" spans="1:20" s="4" customFormat="1" ht="130.5" customHeight="1">
      <c r="A483" s="36" t="s">
        <v>1726</v>
      </c>
      <c r="B483" s="7" t="s">
        <v>22</v>
      </c>
      <c r="C483" s="7" t="s">
        <v>1727</v>
      </c>
      <c r="D483" s="7" t="s">
        <v>1728</v>
      </c>
      <c r="E483" s="73" t="s">
        <v>1729</v>
      </c>
      <c r="F483" s="7" t="s">
        <v>1730</v>
      </c>
      <c r="G483" s="6" t="s">
        <v>1731</v>
      </c>
      <c r="H483" s="48">
        <v>45848</v>
      </c>
      <c r="I483" s="48">
        <v>47483</v>
      </c>
      <c r="J483" s="14">
        <v>2800000</v>
      </c>
      <c r="K483" s="44" t="s">
        <v>27</v>
      </c>
      <c r="L483" s="6" t="s">
        <v>230</v>
      </c>
      <c r="M483" s="59">
        <v>0.66339999999999999</v>
      </c>
      <c r="N483" s="66" t="s">
        <v>29</v>
      </c>
      <c r="O483" s="7" t="s">
        <v>1732</v>
      </c>
      <c r="P483" s="7" t="s">
        <v>1727</v>
      </c>
      <c r="Q483" s="62">
        <v>96100</v>
      </c>
      <c r="R483" s="17" t="s">
        <v>1733</v>
      </c>
      <c r="S483" s="6"/>
      <c r="T483" s="19"/>
    </row>
    <row r="484" spans="1:20" s="4" customFormat="1" ht="130.5" customHeight="1">
      <c r="A484" s="36" t="s">
        <v>1726</v>
      </c>
      <c r="B484" s="7" t="s">
        <v>22</v>
      </c>
      <c r="C484" s="7" t="s">
        <v>1727</v>
      </c>
      <c r="D484" s="7" t="s">
        <v>1728</v>
      </c>
      <c r="E484" s="73" t="s">
        <v>1734</v>
      </c>
      <c r="F484" s="7" t="s">
        <v>1735</v>
      </c>
      <c r="G484" s="6" t="s">
        <v>1736</v>
      </c>
      <c r="H484" s="48">
        <v>45848</v>
      </c>
      <c r="I484" s="48">
        <v>47118</v>
      </c>
      <c r="J484" s="14">
        <v>13643000</v>
      </c>
      <c r="K484" s="44" t="s">
        <v>27</v>
      </c>
      <c r="L484" s="6" t="s">
        <v>230</v>
      </c>
      <c r="M484" s="59">
        <v>0.66339999999999999</v>
      </c>
      <c r="N484" s="66" t="s">
        <v>29</v>
      </c>
      <c r="O484" s="7" t="s">
        <v>1732</v>
      </c>
      <c r="P484" s="7" t="s">
        <v>1727</v>
      </c>
      <c r="Q484" s="62">
        <v>96100</v>
      </c>
      <c r="R484" s="17" t="s">
        <v>273</v>
      </c>
      <c r="S484" s="6"/>
      <c r="T484" s="19"/>
    </row>
    <row r="485" spans="1:20" s="4" customFormat="1" ht="130.5" customHeight="1">
      <c r="A485" s="36" t="s">
        <v>1726</v>
      </c>
      <c r="B485" s="7" t="s">
        <v>35</v>
      </c>
      <c r="C485" s="7" t="s">
        <v>1727</v>
      </c>
      <c r="D485" s="7" t="s">
        <v>1728</v>
      </c>
      <c r="E485" s="73" t="s">
        <v>1737</v>
      </c>
      <c r="F485" s="7" t="s">
        <v>1738</v>
      </c>
      <c r="G485" s="11" t="s">
        <v>1739</v>
      </c>
      <c r="H485" s="48">
        <v>45848</v>
      </c>
      <c r="I485" s="48">
        <v>47483</v>
      </c>
      <c r="J485" s="14">
        <v>1102019.77</v>
      </c>
      <c r="K485" s="44" t="s">
        <v>27</v>
      </c>
      <c r="L485" s="6" t="s">
        <v>223</v>
      </c>
      <c r="M485" s="59">
        <v>0.66339999999999999</v>
      </c>
      <c r="N485" s="66" t="s">
        <v>29</v>
      </c>
      <c r="O485" s="66" t="s">
        <v>1732</v>
      </c>
      <c r="P485" s="66" t="s">
        <v>1727</v>
      </c>
      <c r="Q485" s="62">
        <v>96100</v>
      </c>
      <c r="R485" s="6" t="s">
        <v>121</v>
      </c>
      <c r="S485" s="6"/>
      <c r="T485" s="19"/>
    </row>
    <row r="486" spans="1:20" s="4" customFormat="1" ht="130.5" customHeight="1">
      <c r="A486" s="36" t="s">
        <v>1726</v>
      </c>
      <c r="B486" s="7" t="s">
        <v>22</v>
      </c>
      <c r="C486" s="7" t="s">
        <v>1727</v>
      </c>
      <c r="D486" s="7" t="s">
        <v>1728</v>
      </c>
      <c r="E486" s="73" t="s">
        <v>1740</v>
      </c>
      <c r="F486" s="7" t="s">
        <v>1741</v>
      </c>
      <c r="G486" s="6" t="s">
        <v>1742</v>
      </c>
      <c r="H486" s="48">
        <v>45848</v>
      </c>
      <c r="I486" s="48">
        <v>47483</v>
      </c>
      <c r="J486" s="14">
        <v>2528000</v>
      </c>
      <c r="K486" s="44" t="s">
        <v>27</v>
      </c>
      <c r="L486" s="6" t="s">
        <v>230</v>
      </c>
      <c r="M486" s="59">
        <v>0.66339999999999999</v>
      </c>
      <c r="N486" s="66" t="s">
        <v>29</v>
      </c>
      <c r="O486" s="7" t="s">
        <v>1732</v>
      </c>
      <c r="P486" s="7" t="s">
        <v>1727</v>
      </c>
      <c r="Q486" s="62">
        <v>96100</v>
      </c>
      <c r="R486" s="17" t="s">
        <v>251</v>
      </c>
      <c r="S486" s="6"/>
      <c r="T486" s="19"/>
    </row>
    <row r="487" spans="1:20" s="4" customFormat="1" ht="130.5" customHeight="1">
      <c r="A487" s="36" t="s">
        <v>1726</v>
      </c>
      <c r="B487" s="7" t="s">
        <v>35</v>
      </c>
      <c r="C487" s="7" t="s">
        <v>1727</v>
      </c>
      <c r="D487" s="7" t="s">
        <v>1728</v>
      </c>
      <c r="E487" s="73" t="s">
        <v>1743</v>
      </c>
      <c r="F487" s="7" t="s">
        <v>1744</v>
      </c>
      <c r="G487" s="11" t="s">
        <v>552</v>
      </c>
      <c r="H487" s="48">
        <v>45848</v>
      </c>
      <c r="I487" s="7" t="s">
        <v>1745</v>
      </c>
      <c r="J487" s="14">
        <v>400000</v>
      </c>
      <c r="K487" s="44" t="s">
        <v>27</v>
      </c>
      <c r="L487" s="6" t="s">
        <v>223</v>
      </c>
      <c r="M487" s="59">
        <v>0.66339999999999999</v>
      </c>
      <c r="N487" s="66" t="s">
        <v>29</v>
      </c>
      <c r="O487" s="66" t="s">
        <v>1732</v>
      </c>
      <c r="P487" s="66" t="s">
        <v>1727</v>
      </c>
      <c r="Q487" s="62">
        <v>96100</v>
      </c>
      <c r="R487" s="6" t="s">
        <v>279</v>
      </c>
      <c r="S487" s="6"/>
      <c r="T487" s="19"/>
    </row>
    <row r="488" spans="1:20" s="4" customFormat="1" ht="130.5" customHeight="1">
      <c r="A488" s="36" t="s">
        <v>1726</v>
      </c>
      <c r="B488" s="7" t="s">
        <v>35</v>
      </c>
      <c r="C488" s="7" t="s">
        <v>1727</v>
      </c>
      <c r="D488" s="7" t="s">
        <v>1728</v>
      </c>
      <c r="E488" s="73" t="s">
        <v>1746</v>
      </c>
      <c r="F488" s="7" t="s">
        <v>1747</v>
      </c>
      <c r="G488" s="11" t="s">
        <v>552</v>
      </c>
      <c r="H488" s="48">
        <v>45848</v>
      </c>
      <c r="I488" s="48">
        <v>47483</v>
      </c>
      <c r="J488" s="14">
        <v>400000</v>
      </c>
      <c r="K488" s="44" t="s">
        <v>27</v>
      </c>
      <c r="L488" s="6" t="s">
        <v>223</v>
      </c>
      <c r="M488" s="59">
        <v>0.66339999999999999</v>
      </c>
      <c r="N488" s="66" t="s">
        <v>29</v>
      </c>
      <c r="O488" s="66" t="s">
        <v>1732</v>
      </c>
      <c r="P488" s="66" t="s">
        <v>1727</v>
      </c>
      <c r="Q488" s="62">
        <v>96100</v>
      </c>
      <c r="R488" s="6" t="s">
        <v>276</v>
      </c>
      <c r="S488" s="6"/>
      <c r="T488" s="19"/>
    </row>
    <row r="489" spans="1:20" s="4" customFormat="1" ht="130.5" customHeight="1">
      <c r="A489" s="36" t="s">
        <v>1726</v>
      </c>
      <c r="B489" s="7" t="s">
        <v>22</v>
      </c>
      <c r="C489" s="7" t="s">
        <v>1727</v>
      </c>
      <c r="D489" s="7" t="s">
        <v>1728</v>
      </c>
      <c r="E489" s="73" t="s">
        <v>1748</v>
      </c>
      <c r="F489" s="7" t="s">
        <v>1749</v>
      </c>
      <c r="G489" s="6" t="s">
        <v>403</v>
      </c>
      <c r="H489" s="48">
        <v>45848</v>
      </c>
      <c r="I489" s="48">
        <v>47483</v>
      </c>
      <c r="J489" s="14">
        <v>348758.04</v>
      </c>
      <c r="K489" s="44" t="s">
        <v>27</v>
      </c>
      <c r="L489" s="6" t="s">
        <v>230</v>
      </c>
      <c r="M489" s="59">
        <v>0.66339999999999999</v>
      </c>
      <c r="N489" s="66" t="s">
        <v>29</v>
      </c>
      <c r="O489" s="7" t="s">
        <v>1732</v>
      </c>
      <c r="P489" s="7" t="s">
        <v>1727</v>
      </c>
      <c r="Q489" s="62">
        <v>96100</v>
      </c>
      <c r="R489" s="17" t="s">
        <v>93</v>
      </c>
      <c r="S489" s="6"/>
      <c r="T489" s="19"/>
    </row>
    <row r="490" spans="1:20" s="4" customFormat="1" ht="130.5" customHeight="1">
      <c r="A490" s="36" t="s">
        <v>1726</v>
      </c>
      <c r="B490" s="7" t="s">
        <v>35</v>
      </c>
      <c r="C490" s="7" t="s">
        <v>1727</v>
      </c>
      <c r="D490" s="7" t="s">
        <v>1728</v>
      </c>
      <c r="E490" s="73" t="s">
        <v>1750</v>
      </c>
      <c r="F490" s="7" t="s">
        <v>1751</v>
      </c>
      <c r="G490" s="11" t="s">
        <v>403</v>
      </c>
      <c r="H490" s="48">
        <v>45848</v>
      </c>
      <c r="I490" s="48">
        <v>47118</v>
      </c>
      <c r="J490" s="14">
        <v>185547.83</v>
      </c>
      <c r="K490" s="44" t="s">
        <v>27</v>
      </c>
      <c r="L490" s="6" t="s">
        <v>223</v>
      </c>
      <c r="M490" s="59">
        <v>0.66339999999999999</v>
      </c>
      <c r="N490" s="66" t="s">
        <v>29</v>
      </c>
      <c r="O490" s="66" t="s">
        <v>1732</v>
      </c>
      <c r="P490" s="66" t="s">
        <v>1727</v>
      </c>
      <c r="Q490" s="62">
        <v>96100</v>
      </c>
      <c r="R490" s="6" t="s">
        <v>89</v>
      </c>
      <c r="S490" s="6"/>
      <c r="T490" s="19"/>
    </row>
    <row r="491" spans="1:20" s="4" customFormat="1" ht="130.5" customHeight="1">
      <c r="A491" s="36" t="s">
        <v>1726</v>
      </c>
      <c r="B491" s="7" t="s">
        <v>35</v>
      </c>
      <c r="C491" s="7" t="s">
        <v>1727</v>
      </c>
      <c r="D491" s="7" t="s">
        <v>1728</v>
      </c>
      <c r="E491" s="73" t="s">
        <v>1752</v>
      </c>
      <c r="F491" s="7" t="s">
        <v>1753</v>
      </c>
      <c r="G491" s="11" t="s">
        <v>403</v>
      </c>
      <c r="H491" s="48">
        <v>45848</v>
      </c>
      <c r="I491" s="48">
        <v>47483</v>
      </c>
      <c r="J491" s="14">
        <v>532040.59</v>
      </c>
      <c r="K491" s="44" t="s">
        <v>27</v>
      </c>
      <c r="L491" s="6" t="s">
        <v>223</v>
      </c>
      <c r="M491" s="59">
        <v>0.66339999999999999</v>
      </c>
      <c r="N491" s="66" t="s">
        <v>29</v>
      </c>
      <c r="O491" s="66" t="s">
        <v>1732</v>
      </c>
      <c r="P491" s="66" t="s">
        <v>1727</v>
      </c>
      <c r="Q491" s="62">
        <v>96100</v>
      </c>
      <c r="R491" s="6" t="s">
        <v>93</v>
      </c>
      <c r="S491" s="6"/>
      <c r="T491" s="19" t="s">
        <v>1754</v>
      </c>
    </row>
    <row r="492" spans="1:20" s="4" customFormat="1" ht="130.5" customHeight="1">
      <c r="A492" s="36" t="s">
        <v>1726</v>
      </c>
      <c r="B492" s="7" t="s">
        <v>35</v>
      </c>
      <c r="C492" s="7" t="s">
        <v>1727</v>
      </c>
      <c r="D492" s="7" t="s">
        <v>1728</v>
      </c>
      <c r="E492" s="73" t="s">
        <v>1755</v>
      </c>
      <c r="F492" s="7" t="s">
        <v>1756</v>
      </c>
      <c r="G492" s="11" t="s">
        <v>1757</v>
      </c>
      <c r="H492" s="48">
        <v>45848</v>
      </c>
      <c r="I492" s="48">
        <v>47118</v>
      </c>
      <c r="J492" s="14">
        <v>285159.3</v>
      </c>
      <c r="K492" s="44" t="s">
        <v>27</v>
      </c>
      <c r="L492" s="6" t="s">
        <v>223</v>
      </c>
      <c r="M492" s="59">
        <v>0.66339999999999999</v>
      </c>
      <c r="N492" s="66" t="s">
        <v>29</v>
      </c>
      <c r="O492" s="66" t="s">
        <v>1732</v>
      </c>
      <c r="P492" s="66" t="s">
        <v>1727</v>
      </c>
      <c r="Q492" s="62">
        <v>96100</v>
      </c>
      <c r="R492" s="6" t="s">
        <v>563</v>
      </c>
      <c r="S492" s="6"/>
      <c r="T492" s="19"/>
    </row>
    <row r="493" spans="1:20" s="4" customFormat="1" ht="130.5" customHeight="1">
      <c r="A493" s="36" t="s">
        <v>1726</v>
      </c>
      <c r="B493" s="7" t="s">
        <v>104</v>
      </c>
      <c r="C493" s="7" t="s">
        <v>1727</v>
      </c>
      <c r="D493" s="7" t="s">
        <v>1728</v>
      </c>
      <c r="E493" s="73" t="s">
        <v>1758</v>
      </c>
      <c r="F493" s="7" t="s">
        <v>1759</v>
      </c>
      <c r="G493" s="6" t="s">
        <v>1760</v>
      </c>
      <c r="H493" s="48">
        <v>45848</v>
      </c>
      <c r="I493" s="48">
        <v>46752</v>
      </c>
      <c r="J493" s="14">
        <v>312656.31</v>
      </c>
      <c r="K493" s="44" t="s">
        <v>27</v>
      </c>
      <c r="L493" s="6" t="s">
        <v>109</v>
      </c>
      <c r="M493" s="59">
        <v>0.66339999999999999</v>
      </c>
      <c r="N493" s="7" t="s">
        <v>29</v>
      </c>
      <c r="O493" s="7" t="s">
        <v>1732</v>
      </c>
      <c r="P493" s="7" t="s">
        <v>1727</v>
      </c>
      <c r="Q493" s="62">
        <v>96100</v>
      </c>
      <c r="R493" s="6" t="s">
        <v>110</v>
      </c>
      <c r="S493" s="6"/>
      <c r="T493" s="19" t="s">
        <v>1761</v>
      </c>
    </row>
    <row r="494" spans="1:20" s="4" customFormat="1" ht="130.5" customHeight="1">
      <c r="A494" s="36" t="s">
        <v>1726</v>
      </c>
      <c r="B494" s="7" t="s">
        <v>35</v>
      </c>
      <c r="C494" s="7" t="s">
        <v>1727</v>
      </c>
      <c r="D494" s="7" t="s">
        <v>1728</v>
      </c>
      <c r="E494" s="73" t="s">
        <v>1762</v>
      </c>
      <c r="F494" s="7" t="s">
        <v>1763</v>
      </c>
      <c r="G494" s="11" t="s">
        <v>1764</v>
      </c>
      <c r="H494" s="48">
        <v>45848</v>
      </c>
      <c r="I494" s="48">
        <v>47118</v>
      </c>
      <c r="J494" s="14">
        <v>2200000</v>
      </c>
      <c r="K494" s="44" t="s">
        <v>27</v>
      </c>
      <c r="L494" s="6" t="s">
        <v>223</v>
      </c>
      <c r="M494" s="59">
        <v>0.66339999999999999</v>
      </c>
      <c r="N494" s="66" t="s">
        <v>29</v>
      </c>
      <c r="O494" s="66" t="s">
        <v>1732</v>
      </c>
      <c r="P494" s="66" t="s">
        <v>1727</v>
      </c>
      <c r="Q494" s="62">
        <v>96100</v>
      </c>
      <c r="R494" s="6" t="s">
        <v>40</v>
      </c>
      <c r="S494" s="6"/>
      <c r="T494" s="19"/>
    </row>
    <row r="495" spans="1:20" s="4" customFormat="1" ht="130.5" customHeight="1">
      <c r="A495" s="36" t="s">
        <v>1726</v>
      </c>
      <c r="B495" s="7" t="s">
        <v>35</v>
      </c>
      <c r="C495" s="7" t="s">
        <v>1727</v>
      </c>
      <c r="D495" s="7" t="s">
        <v>1728</v>
      </c>
      <c r="E495" s="73" t="s">
        <v>1765</v>
      </c>
      <c r="F495" s="7" t="s">
        <v>1766</v>
      </c>
      <c r="G495" s="11" t="s">
        <v>1767</v>
      </c>
      <c r="H495" s="48">
        <v>45848</v>
      </c>
      <c r="I495" s="48">
        <v>46752</v>
      </c>
      <c r="J495" s="14">
        <v>648255</v>
      </c>
      <c r="K495" s="44" t="s">
        <v>27</v>
      </c>
      <c r="L495" s="6" t="s">
        <v>223</v>
      </c>
      <c r="M495" s="59">
        <v>0.66339999999999999</v>
      </c>
      <c r="N495" s="66" t="s">
        <v>29</v>
      </c>
      <c r="O495" s="66" t="s">
        <v>1732</v>
      </c>
      <c r="P495" s="66" t="s">
        <v>1727</v>
      </c>
      <c r="Q495" s="62">
        <v>96100</v>
      </c>
      <c r="R495" s="6" t="s">
        <v>283</v>
      </c>
      <c r="S495" s="6"/>
      <c r="T495" s="19"/>
    </row>
    <row r="496" spans="1:20" s="4" customFormat="1" ht="130.5" customHeight="1">
      <c r="A496" s="36" t="s">
        <v>1726</v>
      </c>
      <c r="B496" s="7" t="s">
        <v>236</v>
      </c>
      <c r="C496" s="7" t="s">
        <v>1768</v>
      </c>
      <c r="D496" s="7" t="s">
        <v>1728</v>
      </c>
      <c r="E496" s="73" t="s">
        <v>1769</v>
      </c>
      <c r="F496" s="7" t="s">
        <v>1770</v>
      </c>
      <c r="G496" s="6" t="s">
        <v>1771</v>
      </c>
      <c r="H496" s="48">
        <v>45848</v>
      </c>
      <c r="I496" s="48">
        <v>47118</v>
      </c>
      <c r="J496" s="14">
        <v>978902.41</v>
      </c>
      <c r="K496" s="44" t="s">
        <v>27</v>
      </c>
      <c r="L496" s="12" t="s">
        <v>240</v>
      </c>
      <c r="M496" s="59">
        <v>0.66339999999999999</v>
      </c>
      <c r="N496" s="66" t="s">
        <v>29</v>
      </c>
      <c r="O496" s="66" t="s">
        <v>1732</v>
      </c>
      <c r="P496" s="66" t="s">
        <v>1727</v>
      </c>
      <c r="Q496" s="62">
        <v>96100</v>
      </c>
      <c r="R496" s="6" t="s">
        <v>367</v>
      </c>
      <c r="S496" s="6"/>
      <c r="T496" s="19"/>
    </row>
    <row r="497" spans="1:20" s="4" customFormat="1" ht="130.5" customHeight="1">
      <c r="A497" s="36" t="s">
        <v>1726</v>
      </c>
      <c r="B497" s="7" t="s">
        <v>35</v>
      </c>
      <c r="C497" s="7" t="s">
        <v>1727</v>
      </c>
      <c r="D497" s="7" t="s">
        <v>1728</v>
      </c>
      <c r="E497" s="73" t="s">
        <v>1772</v>
      </c>
      <c r="F497" s="7" t="s">
        <v>1773</v>
      </c>
      <c r="G497" s="11" t="s">
        <v>1774</v>
      </c>
      <c r="H497" s="48">
        <v>45848</v>
      </c>
      <c r="I497" s="48">
        <v>47483</v>
      </c>
      <c r="J497" s="14">
        <v>1000000</v>
      </c>
      <c r="K497" s="44" t="s">
        <v>27</v>
      </c>
      <c r="L497" s="6" t="s">
        <v>223</v>
      </c>
      <c r="M497" s="59">
        <v>0.66339999999999999</v>
      </c>
      <c r="N497" s="66" t="s">
        <v>29</v>
      </c>
      <c r="O497" s="66" t="s">
        <v>1732</v>
      </c>
      <c r="P497" s="66" t="s">
        <v>1727</v>
      </c>
      <c r="Q497" s="62">
        <v>96100</v>
      </c>
      <c r="R497" s="6" t="s">
        <v>121</v>
      </c>
      <c r="S497" s="6"/>
      <c r="T497" s="19"/>
    </row>
    <row r="498" spans="1:20" s="4" customFormat="1" ht="130.5" customHeight="1">
      <c r="A498" s="36" t="s">
        <v>1726</v>
      </c>
      <c r="B498" s="7" t="s">
        <v>35</v>
      </c>
      <c r="C498" s="7" t="s">
        <v>1727</v>
      </c>
      <c r="D498" s="7" t="s">
        <v>1728</v>
      </c>
      <c r="E498" s="73" t="s">
        <v>1775</v>
      </c>
      <c r="F498" s="7" t="s">
        <v>1776</v>
      </c>
      <c r="G498" s="11" t="s">
        <v>1777</v>
      </c>
      <c r="H498" s="48">
        <v>45848</v>
      </c>
      <c r="I498" s="48">
        <v>47118</v>
      </c>
      <c r="J498" s="14">
        <v>1200000</v>
      </c>
      <c r="K498" s="44" t="s">
        <v>27</v>
      </c>
      <c r="L498" s="6" t="s">
        <v>223</v>
      </c>
      <c r="M498" s="59">
        <v>0.66339999999999999</v>
      </c>
      <c r="N498" s="66" t="s">
        <v>29</v>
      </c>
      <c r="O498" s="66" t="s">
        <v>1732</v>
      </c>
      <c r="P498" s="66" t="s">
        <v>1727</v>
      </c>
      <c r="Q498" s="62">
        <v>96100</v>
      </c>
      <c r="R498" s="6" t="s">
        <v>58</v>
      </c>
      <c r="S498" s="6"/>
      <c r="T498" s="19"/>
    </row>
    <row r="499" spans="1:20" s="4" customFormat="1" ht="130.5" customHeight="1">
      <c r="A499" s="36" t="s">
        <v>1726</v>
      </c>
      <c r="B499" s="7" t="s">
        <v>35</v>
      </c>
      <c r="C499" s="7" t="s">
        <v>1727</v>
      </c>
      <c r="D499" s="7" t="s">
        <v>1728</v>
      </c>
      <c r="E499" s="73" t="s">
        <v>1778</v>
      </c>
      <c r="F499" s="7" t="s">
        <v>1779</v>
      </c>
      <c r="G499" s="11" t="s">
        <v>1780</v>
      </c>
      <c r="H499" s="48">
        <v>45848</v>
      </c>
      <c r="I499" s="48">
        <v>47483</v>
      </c>
      <c r="J499" s="14">
        <v>2160000</v>
      </c>
      <c r="K499" s="44" t="s">
        <v>27</v>
      </c>
      <c r="L499" s="6" t="s">
        <v>223</v>
      </c>
      <c r="M499" s="59">
        <v>0.66339999999999999</v>
      </c>
      <c r="N499" s="66" t="s">
        <v>29</v>
      </c>
      <c r="O499" s="66" t="s">
        <v>1732</v>
      </c>
      <c r="P499" s="66" t="s">
        <v>1727</v>
      </c>
      <c r="Q499" s="62">
        <v>96100</v>
      </c>
      <c r="R499" s="6" t="s">
        <v>294</v>
      </c>
      <c r="S499" s="6"/>
      <c r="T499" s="19"/>
    </row>
    <row r="500" spans="1:20" s="4" customFormat="1" ht="130.5" customHeight="1">
      <c r="A500" s="36" t="s">
        <v>1726</v>
      </c>
      <c r="B500" s="7" t="s">
        <v>35</v>
      </c>
      <c r="C500" s="7" t="s">
        <v>1727</v>
      </c>
      <c r="D500" s="7" t="s">
        <v>1728</v>
      </c>
      <c r="E500" s="73" t="s">
        <v>1781</v>
      </c>
      <c r="F500" s="7" t="s">
        <v>1782</v>
      </c>
      <c r="G500" s="11" t="s">
        <v>1783</v>
      </c>
      <c r="H500" s="48">
        <v>45848</v>
      </c>
      <c r="I500" s="48">
        <v>47118</v>
      </c>
      <c r="J500" s="14">
        <v>972000</v>
      </c>
      <c r="K500" s="44" t="s">
        <v>27</v>
      </c>
      <c r="L500" s="6" t="s">
        <v>223</v>
      </c>
      <c r="M500" s="59">
        <v>0.66339999999999999</v>
      </c>
      <c r="N500" s="66" t="s">
        <v>29</v>
      </c>
      <c r="O500" s="66" t="s">
        <v>1732</v>
      </c>
      <c r="P500" s="66" t="s">
        <v>1727</v>
      </c>
      <c r="Q500" s="62">
        <v>96100</v>
      </c>
      <c r="R500" s="6" t="s">
        <v>40</v>
      </c>
      <c r="S500" s="6"/>
      <c r="T500" s="19"/>
    </row>
    <row r="501" spans="1:20" s="4" customFormat="1" ht="130.5" customHeight="1">
      <c r="A501" s="36" t="s">
        <v>1726</v>
      </c>
      <c r="B501" s="7" t="s">
        <v>35</v>
      </c>
      <c r="C501" s="7" t="s">
        <v>1727</v>
      </c>
      <c r="D501" s="7" t="s">
        <v>1728</v>
      </c>
      <c r="E501" s="73" t="s">
        <v>1784</v>
      </c>
      <c r="F501" s="7" t="s">
        <v>1785</v>
      </c>
      <c r="G501" s="11" t="s">
        <v>1783</v>
      </c>
      <c r="H501" s="48">
        <v>45848</v>
      </c>
      <c r="I501" s="48">
        <v>47483</v>
      </c>
      <c r="J501" s="14">
        <v>2037600</v>
      </c>
      <c r="K501" s="44" t="s">
        <v>27</v>
      </c>
      <c r="L501" s="6" t="s">
        <v>223</v>
      </c>
      <c r="M501" s="59">
        <v>0.66339999999999999</v>
      </c>
      <c r="N501" s="66" t="s">
        <v>29</v>
      </c>
      <c r="O501" s="66" t="s">
        <v>1732</v>
      </c>
      <c r="P501" s="66" t="s">
        <v>1727</v>
      </c>
      <c r="Q501" s="62">
        <v>96100</v>
      </c>
      <c r="R501" s="6" t="s">
        <v>40</v>
      </c>
      <c r="S501" s="6"/>
      <c r="T501" s="19"/>
    </row>
    <row r="502" spans="1:20" s="4" customFormat="1" ht="130.5" customHeight="1">
      <c r="A502" s="36" t="s">
        <v>1726</v>
      </c>
      <c r="B502" s="7" t="s">
        <v>35</v>
      </c>
      <c r="C502" s="7" t="s">
        <v>1727</v>
      </c>
      <c r="D502" s="7" t="s">
        <v>1728</v>
      </c>
      <c r="E502" s="73" t="s">
        <v>1786</v>
      </c>
      <c r="F502" s="7" t="s">
        <v>1787</v>
      </c>
      <c r="G502" s="11" t="s">
        <v>1788</v>
      </c>
      <c r="H502" s="48">
        <v>45848</v>
      </c>
      <c r="I502" s="48">
        <v>46752</v>
      </c>
      <c r="J502" s="14">
        <v>90000</v>
      </c>
      <c r="K502" s="44" t="s">
        <v>27</v>
      </c>
      <c r="L502" s="6" t="s">
        <v>223</v>
      </c>
      <c r="M502" s="59">
        <v>0.66339999999999999</v>
      </c>
      <c r="N502" s="66" t="s">
        <v>29</v>
      </c>
      <c r="O502" s="66" t="s">
        <v>1732</v>
      </c>
      <c r="P502" s="66" t="s">
        <v>1727</v>
      </c>
      <c r="Q502" s="62">
        <v>96100</v>
      </c>
      <c r="R502" s="6" t="s">
        <v>1789</v>
      </c>
      <c r="S502" s="6"/>
      <c r="T502" s="19"/>
    </row>
    <row r="503" spans="1:20" s="4" customFormat="1" ht="130.5" customHeight="1">
      <c r="A503" s="36" t="s">
        <v>1726</v>
      </c>
      <c r="B503" s="7" t="s">
        <v>35</v>
      </c>
      <c r="C503" s="7" t="s">
        <v>1727</v>
      </c>
      <c r="D503" s="7" t="s">
        <v>1728</v>
      </c>
      <c r="E503" s="73" t="s">
        <v>1790</v>
      </c>
      <c r="F503" s="7" t="s">
        <v>1791</v>
      </c>
      <c r="G503" s="11" t="s">
        <v>1792</v>
      </c>
      <c r="H503" s="48">
        <v>45848</v>
      </c>
      <c r="I503" s="48">
        <v>47118</v>
      </c>
      <c r="J503" s="14">
        <v>600000</v>
      </c>
      <c r="K503" s="44" t="s">
        <v>27</v>
      </c>
      <c r="L503" s="6" t="s">
        <v>223</v>
      </c>
      <c r="M503" s="59">
        <v>0.66339999999999999</v>
      </c>
      <c r="N503" s="66" t="s">
        <v>29</v>
      </c>
      <c r="O503" s="66" t="s">
        <v>1732</v>
      </c>
      <c r="P503" s="66" t="s">
        <v>1727</v>
      </c>
      <c r="Q503" s="62">
        <v>96100</v>
      </c>
      <c r="R503" s="6" t="s">
        <v>44</v>
      </c>
      <c r="S503" s="6"/>
      <c r="T503" s="19"/>
    </row>
    <row r="504" spans="1:20" s="4" customFormat="1" ht="130.5" customHeight="1">
      <c r="A504" s="36" t="s">
        <v>1726</v>
      </c>
      <c r="B504" s="7" t="s">
        <v>35</v>
      </c>
      <c r="C504" s="7" t="s">
        <v>1727</v>
      </c>
      <c r="D504" s="7" t="s">
        <v>1728</v>
      </c>
      <c r="E504" s="73" t="s">
        <v>1793</v>
      </c>
      <c r="F504" s="7" t="s">
        <v>1794</v>
      </c>
      <c r="G504" s="11" t="s">
        <v>1795</v>
      </c>
      <c r="H504" s="48">
        <v>45848</v>
      </c>
      <c r="I504" s="48">
        <v>47118</v>
      </c>
      <c r="J504" s="14">
        <v>714255.5</v>
      </c>
      <c r="K504" s="44" t="s">
        <v>27</v>
      </c>
      <c r="L504" s="6" t="s">
        <v>223</v>
      </c>
      <c r="M504" s="59">
        <v>0.66339999999999999</v>
      </c>
      <c r="N504" s="66" t="s">
        <v>29</v>
      </c>
      <c r="O504" s="66" t="s">
        <v>1732</v>
      </c>
      <c r="P504" s="66" t="s">
        <v>1727</v>
      </c>
      <c r="Q504" s="62">
        <v>96100</v>
      </c>
      <c r="R504" s="6" t="s">
        <v>117</v>
      </c>
      <c r="S504" s="6"/>
      <c r="T504" s="19"/>
    </row>
    <row r="505" spans="1:20" s="4" customFormat="1" ht="130.5" customHeight="1">
      <c r="A505" s="36" t="s">
        <v>1726</v>
      </c>
      <c r="B505" s="7" t="s">
        <v>236</v>
      </c>
      <c r="C505" s="7" t="s">
        <v>1727</v>
      </c>
      <c r="D505" s="7" t="s">
        <v>1728</v>
      </c>
      <c r="E505" s="73" t="s">
        <v>1796</v>
      </c>
      <c r="F505" s="7" t="s">
        <v>1797</v>
      </c>
      <c r="G505" s="6" t="s">
        <v>494</v>
      </c>
      <c r="H505" s="48">
        <v>45848</v>
      </c>
      <c r="I505" s="48">
        <v>47483</v>
      </c>
      <c r="J505" s="14">
        <v>400000</v>
      </c>
      <c r="K505" s="44" t="s">
        <v>27</v>
      </c>
      <c r="L505" s="12" t="s">
        <v>240</v>
      </c>
      <c r="M505" s="59">
        <v>0.66339999999999999</v>
      </c>
      <c r="N505" s="66" t="s">
        <v>29</v>
      </c>
      <c r="O505" s="66" t="s">
        <v>1732</v>
      </c>
      <c r="P505" s="66" t="s">
        <v>1727</v>
      </c>
      <c r="Q505" s="62">
        <v>96100</v>
      </c>
      <c r="R505" s="6" t="s">
        <v>44</v>
      </c>
      <c r="S505" s="6"/>
      <c r="T505" s="19"/>
    </row>
    <row r="506" spans="1:20" s="4" customFormat="1" ht="130.5" customHeight="1">
      <c r="A506" s="36" t="s">
        <v>1726</v>
      </c>
      <c r="B506" s="7" t="s">
        <v>35</v>
      </c>
      <c r="C506" s="7" t="s">
        <v>1798</v>
      </c>
      <c r="D506" s="7" t="s">
        <v>1728</v>
      </c>
      <c r="E506" s="73" t="s">
        <v>1799</v>
      </c>
      <c r="F506" s="7" t="s">
        <v>1800</v>
      </c>
      <c r="G506" s="11" t="s">
        <v>1801</v>
      </c>
      <c r="H506" s="48">
        <v>45848</v>
      </c>
      <c r="I506" s="48">
        <v>47118</v>
      </c>
      <c r="J506" s="14">
        <v>1570000</v>
      </c>
      <c r="K506" s="44" t="s">
        <v>27</v>
      </c>
      <c r="L506" s="6" t="s">
        <v>223</v>
      </c>
      <c r="M506" s="59">
        <v>0.66339999999999999</v>
      </c>
      <c r="N506" s="66" t="s">
        <v>29</v>
      </c>
      <c r="O506" s="66" t="s">
        <v>1732</v>
      </c>
      <c r="P506" s="66" t="s">
        <v>1798</v>
      </c>
      <c r="Q506" s="62">
        <v>96010</v>
      </c>
      <c r="R506" s="6" t="s">
        <v>40</v>
      </c>
      <c r="S506" s="6"/>
      <c r="T506" s="19"/>
    </row>
    <row r="507" spans="1:20" s="4" customFormat="1" ht="130.5" customHeight="1">
      <c r="A507" s="36" t="s">
        <v>1726</v>
      </c>
      <c r="B507" s="7" t="s">
        <v>35</v>
      </c>
      <c r="C507" s="7" t="s">
        <v>1798</v>
      </c>
      <c r="D507" s="7" t="s">
        <v>1728</v>
      </c>
      <c r="E507" s="73" t="s">
        <v>1802</v>
      </c>
      <c r="F507" s="7" t="s">
        <v>1803</v>
      </c>
      <c r="G507" s="6" t="s">
        <v>1804</v>
      </c>
      <c r="H507" s="48">
        <v>45848</v>
      </c>
      <c r="I507" s="48">
        <v>47483</v>
      </c>
      <c r="J507" s="14">
        <v>3700000</v>
      </c>
      <c r="K507" s="44" t="s">
        <v>27</v>
      </c>
      <c r="L507" s="6" t="s">
        <v>223</v>
      </c>
      <c r="M507" s="59">
        <v>0.66339999999999999</v>
      </c>
      <c r="N507" s="7" t="s">
        <v>29</v>
      </c>
      <c r="O507" s="7" t="s">
        <v>1732</v>
      </c>
      <c r="P507" s="66" t="s">
        <v>1798</v>
      </c>
      <c r="Q507" s="62">
        <v>96010</v>
      </c>
      <c r="R507" s="6" t="s">
        <v>40</v>
      </c>
      <c r="S507" s="6"/>
      <c r="T507" s="19"/>
    </row>
    <row r="508" spans="1:20" s="4" customFormat="1" ht="130.5" customHeight="1">
      <c r="A508" s="36" t="s">
        <v>1726</v>
      </c>
      <c r="B508" s="7" t="s">
        <v>35</v>
      </c>
      <c r="C508" s="7" t="s">
        <v>1798</v>
      </c>
      <c r="D508" s="7" t="s">
        <v>1728</v>
      </c>
      <c r="E508" s="73" t="s">
        <v>1805</v>
      </c>
      <c r="F508" s="7" t="s">
        <v>1806</v>
      </c>
      <c r="G508" s="11" t="s">
        <v>1807</v>
      </c>
      <c r="H508" s="48">
        <v>45848</v>
      </c>
      <c r="I508" s="48">
        <v>47118</v>
      </c>
      <c r="J508" s="14">
        <v>563500</v>
      </c>
      <c r="K508" s="44" t="s">
        <v>27</v>
      </c>
      <c r="L508" s="6" t="s">
        <v>223</v>
      </c>
      <c r="M508" s="59">
        <v>0.66339999999999999</v>
      </c>
      <c r="N508" s="66" t="s">
        <v>29</v>
      </c>
      <c r="O508" s="66" t="s">
        <v>1732</v>
      </c>
      <c r="P508" s="66" t="s">
        <v>1798</v>
      </c>
      <c r="Q508" s="62">
        <v>96010</v>
      </c>
      <c r="R508" s="6" t="s">
        <v>58</v>
      </c>
      <c r="S508" s="6"/>
      <c r="T508" s="19"/>
    </row>
    <row r="509" spans="1:20" s="4" customFormat="1" ht="130.5" customHeight="1">
      <c r="A509" s="36" t="s">
        <v>1726</v>
      </c>
      <c r="B509" s="7" t="s">
        <v>35</v>
      </c>
      <c r="C509" s="7" t="s">
        <v>1808</v>
      </c>
      <c r="D509" s="7" t="s">
        <v>1728</v>
      </c>
      <c r="E509" s="73" t="s">
        <v>1809</v>
      </c>
      <c r="F509" s="7" t="s">
        <v>1810</v>
      </c>
      <c r="G509" s="11" t="s">
        <v>1739</v>
      </c>
      <c r="H509" s="48">
        <v>45848</v>
      </c>
      <c r="I509" s="48">
        <v>47118</v>
      </c>
      <c r="J509" s="14">
        <v>1977800</v>
      </c>
      <c r="K509" s="44" t="s">
        <v>27</v>
      </c>
      <c r="L509" s="6" t="s">
        <v>223</v>
      </c>
      <c r="M509" s="59">
        <v>0.66339999999999999</v>
      </c>
      <c r="N509" s="66" t="s">
        <v>29</v>
      </c>
      <c r="O509" s="66" t="s">
        <v>1732</v>
      </c>
      <c r="P509" s="66" t="s">
        <v>1808</v>
      </c>
      <c r="Q509" s="62">
        <v>96014</v>
      </c>
      <c r="R509" s="6" t="s">
        <v>121</v>
      </c>
      <c r="S509" s="6"/>
      <c r="T509" s="19"/>
    </row>
    <row r="510" spans="1:20" s="4" customFormat="1" ht="130.5" customHeight="1">
      <c r="A510" s="36" t="s">
        <v>1726</v>
      </c>
      <c r="B510" s="7" t="s">
        <v>236</v>
      </c>
      <c r="C510" s="7" t="s">
        <v>1811</v>
      </c>
      <c r="D510" s="7" t="s">
        <v>1728</v>
      </c>
      <c r="E510" s="73" t="s">
        <v>1812</v>
      </c>
      <c r="F510" s="7" t="s">
        <v>1813</v>
      </c>
      <c r="G510" s="6" t="s">
        <v>1814</v>
      </c>
      <c r="H510" s="48">
        <v>45848</v>
      </c>
      <c r="I510" s="48">
        <v>46387</v>
      </c>
      <c r="J510" s="14">
        <v>69587</v>
      </c>
      <c r="K510" s="44" t="s">
        <v>27</v>
      </c>
      <c r="L510" s="12" t="s">
        <v>240</v>
      </c>
      <c r="M510" s="59">
        <v>0.66339999999999999</v>
      </c>
      <c r="N510" s="66" t="s">
        <v>29</v>
      </c>
      <c r="O510" s="66" t="s">
        <v>1732</v>
      </c>
      <c r="P510" s="66" t="s">
        <v>1811</v>
      </c>
      <c r="Q510" s="62">
        <v>96012</v>
      </c>
      <c r="R510" s="6" t="s">
        <v>1815</v>
      </c>
      <c r="S510" s="6"/>
      <c r="T510" s="19"/>
    </row>
    <row r="511" spans="1:20" s="4" customFormat="1" ht="130.5" customHeight="1">
      <c r="A511" s="36" t="s">
        <v>1726</v>
      </c>
      <c r="B511" s="7" t="s">
        <v>35</v>
      </c>
      <c r="C511" s="7" t="s">
        <v>1811</v>
      </c>
      <c r="D511" s="7" t="s">
        <v>1728</v>
      </c>
      <c r="E511" s="73" t="s">
        <v>1816</v>
      </c>
      <c r="F511" s="7" t="s">
        <v>1817</v>
      </c>
      <c r="G511" s="11" t="s">
        <v>1818</v>
      </c>
      <c r="H511" s="48">
        <v>45848</v>
      </c>
      <c r="I511" s="48">
        <v>47118</v>
      </c>
      <c r="J511" s="14">
        <v>800000</v>
      </c>
      <c r="K511" s="44" t="s">
        <v>27</v>
      </c>
      <c r="L511" s="6" t="s">
        <v>223</v>
      </c>
      <c r="M511" s="59">
        <v>0.66339999999999999</v>
      </c>
      <c r="N511" s="66" t="s">
        <v>29</v>
      </c>
      <c r="O511" s="66" t="s">
        <v>1732</v>
      </c>
      <c r="P511" s="66" t="s">
        <v>1811</v>
      </c>
      <c r="Q511" s="62">
        <v>96012</v>
      </c>
      <c r="R511" s="6" t="s">
        <v>702</v>
      </c>
      <c r="S511" s="6"/>
      <c r="T511" s="19"/>
    </row>
    <row r="512" spans="1:20" s="4" customFormat="1" ht="130.5" customHeight="1">
      <c r="A512" s="36" t="s">
        <v>1726</v>
      </c>
      <c r="B512" s="7" t="s">
        <v>22</v>
      </c>
      <c r="C512" s="7" t="s">
        <v>1811</v>
      </c>
      <c r="D512" s="7" t="s">
        <v>1728</v>
      </c>
      <c r="E512" s="73" t="s">
        <v>1819</v>
      </c>
      <c r="F512" s="7" t="s">
        <v>1820</v>
      </c>
      <c r="G512" s="6" t="s">
        <v>1821</v>
      </c>
      <c r="H512" s="48">
        <v>45848</v>
      </c>
      <c r="I512" s="48">
        <v>47483</v>
      </c>
      <c r="J512" s="14">
        <v>1137790</v>
      </c>
      <c r="K512" s="44" t="s">
        <v>27</v>
      </c>
      <c r="L512" s="6" t="s">
        <v>230</v>
      </c>
      <c r="M512" s="59">
        <v>0.66339999999999999</v>
      </c>
      <c r="N512" s="66" t="s">
        <v>29</v>
      </c>
      <c r="O512" s="7" t="s">
        <v>1732</v>
      </c>
      <c r="P512" s="7" t="s">
        <v>1811</v>
      </c>
      <c r="Q512" s="62">
        <v>96012</v>
      </c>
      <c r="R512" s="17" t="s">
        <v>251</v>
      </c>
      <c r="S512" s="6"/>
      <c r="T512" s="19"/>
    </row>
    <row r="513" spans="1:20" s="4" customFormat="1" ht="130.5" customHeight="1">
      <c r="A513" s="36" t="s">
        <v>1726</v>
      </c>
      <c r="B513" s="7" t="s">
        <v>236</v>
      </c>
      <c r="C513" s="7" t="s">
        <v>1811</v>
      </c>
      <c r="D513" s="7" t="s">
        <v>1728</v>
      </c>
      <c r="E513" s="73" t="s">
        <v>1822</v>
      </c>
      <c r="F513" s="7" t="s">
        <v>1823</v>
      </c>
      <c r="G513" s="6" t="s">
        <v>1824</v>
      </c>
      <c r="H513" s="48">
        <v>45848</v>
      </c>
      <c r="I513" s="48">
        <v>47118</v>
      </c>
      <c r="J513" s="14">
        <v>490000</v>
      </c>
      <c r="K513" s="44" t="s">
        <v>27</v>
      </c>
      <c r="L513" s="12" t="s">
        <v>240</v>
      </c>
      <c r="M513" s="59">
        <v>0.66339999999999999</v>
      </c>
      <c r="N513" s="66" t="s">
        <v>29</v>
      </c>
      <c r="O513" s="66" t="s">
        <v>1732</v>
      </c>
      <c r="P513" s="66" t="s">
        <v>1811</v>
      </c>
      <c r="Q513" s="62">
        <v>96012</v>
      </c>
      <c r="R513" s="6" t="s">
        <v>241</v>
      </c>
      <c r="S513" s="6"/>
      <c r="T513" s="19"/>
    </row>
    <row r="514" spans="1:20" s="4" customFormat="1" ht="130.5" customHeight="1">
      <c r="A514" s="36" t="s">
        <v>1726</v>
      </c>
      <c r="B514" s="7" t="s">
        <v>35</v>
      </c>
      <c r="C514" s="7" t="s">
        <v>1811</v>
      </c>
      <c r="D514" s="7" t="s">
        <v>1728</v>
      </c>
      <c r="E514" s="73" t="s">
        <v>1825</v>
      </c>
      <c r="F514" s="7" t="s">
        <v>1826</v>
      </c>
      <c r="G514" s="11" t="s">
        <v>1827</v>
      </c>
      <c r="H514" s="48">
        <v>45848</v>
      </c>
      <c r="I514" s="48">
        <v>46752</v>
      </c>
      <c r="J514" s="14">
        <v>400000</v>
      </c>
      <c r="K514" s="44" t="s">
        <v>27</v>
      </c>
      <c r="L514" s="6" t="s">
        <v>223</v>
      </c>
      <c r="M514" s="59">
        <v>0.66339999999999999</v>
      </c>
      <c r="N514" s="66" t="s">
        <v>29</v>
      </c>
      <c r="O514" s="66" t="s">
        <v>1732</v>
      </c>
      <c r="P514" s="66" t="s">
        <v>1811</v>
      </c>
      <c r="Q514" s="62">
        <v>96012</v>
      </c>
      <c r="R514" s="6" t="s">
        <v>58</v>
      </c>
      <c r="S514" s="6"/>
      <c r="T514" s="19"/>
    </row>
    <row r="515" spans="1:20" s="4" customFormat="1" ht="130.5" customHeight="1">
      <c r="A515" s="36" t="s">
        <v>1726</v>
      </c>
      <c r="B515" s="7" t="s">
        <v>35</v>
      </c>
      <c r="C515" s="7" t="s">
        <v>1811</v>
      </c>
      <c r="D515" s="7" t="s">
        <v>1728</v>
      </c>
      <c r="E515" s="73" t="s">
        <v>1828</v>
      </c>
      <c r="F515" s="7" t="s">
        <v>1829</v>
      </c>
      <c r="G515" s="11" t="s">
        <v>1830</v>
      </c>
      <c r="H515" s="48">
        <v>45848</v>
      </c>
      <c r="I515" s="48">
        <v>47118</v>
      </c>
      <c r="J515" s="14">
        <v>500000</v>
      </c>
      <c r="K515" s="44" t="s">
        <v>27</v>
      </c>
      <c r="L515" s="6" t="s">
        <v>223</v>
      </c>
      <c r="M515" s="59">
        <v>0.66339999999999999</v>
      </c>
      <c r="N515" s="66" t="s">
        <v>29</v>
      </c>
      <c r="O515" s="66" t="s">
        <v>1732</v>
      </c>
      <c r="P515" s="66" t="s">
        <v>1811</v>
      </c>
      <c r="Q515" s="62">
        <v>96012</v>
      </c>
      <c r="R515" s="6" t="s">
        <v>117</v>
      </c>
      <c r="S515" s="6"/>
      <c r="T515" s="19"/>
    </row>
    <row r="516" spans="1:20" s="4" customFormat="1" ht="130.5" customHeight="1">
      <c r="A516" s="36" t="s">
        <v>1726</v>
      </c>
      <c r="B516" s="7" t="s">
        <v>35</v>
      </c>
      <c r="C516" s="7" t="s">
        <v>1811</v>
      </c>
      <c r="D516" s="7" t="s">
        <v>1728</v>
      </c>
      <c r="E516" s="73" t="s">
        <v>1831</v>
      </c>
      <c r="F516" s="7" t="s">
        <v>1832</v>
      </c>
      <c r="G516" s="11" t="s">
        <v>1833</v>
      </c>
      <c r="H516" s="48">
        <v>45848</v>
      </c>
      <c r="I516" s="7" t="s">
        <v>1834</v>
      </c>
      <c r="J516" s="14">
        <v>120000</v>
      </c>
      <c r="K516" s="44" t="s">
        <v>27</v>
      </c>
      <c r="L516" s="6" t="s">
        <v>223</v>
      </c>
      <c r="M516" s="59">
        <v>0.66339999999999999</v>
      </c>
      <c r="N516" s="66" t="s">
        <v>29</v>
      </c>
      <c r="O516" s="66" t="s">
        <v>1732</v>
      </c>
      <c r="P516" s="66" t="s">
        <v>1811</v>
      </c>
      <c r="Q516" s="62">
        <v>96012</v>
      </c>
      <c r="R516" s="6" t="s">
        <v>563</v>
      </c>
      <c r="S516" s="6"/>
      <c r="T516" s="19"/>
    </row>
    <row r="517" spans="1:20" s="4" customFormat="1" ht="130.5" customHeight="1">
      <c r="A517" s="36" t="s">
        <v>1726</v>
      </c>
      <c r="B517" s="7" t="s">
        <v>104</v>
      </c>
      <c r="C517" s="7" t="s">
        <v>1835</v>
      </c>
      <c r="D517" s="7" t="s">
        <v>1728</v>
      </c>
      <c r="E517" s="73" t="s">
        <v>1836</v>
      </c>
      <c r="F517" s="7" t="s">
        <v>1837</v>
      </c>
      <c r="G517" s="6" t="s">
        <v>1838</v>
      </c>
      <c r="H517" s="48">
        <v>45848</v>
      </c>
      <c r="I517" s="48">
        <v>47118</v>
      </c>
      <c r="J517" s="14">
        <v>549990</v>
      </c>
      <c r="K517" s="44" t="s">
        <v>27</v>
      </c>
      <c r="L517" s="6" t="s">
        <v>109</v>
      </c>
      <c r="M517" s="59">
        <v>0.66339999999999999</v>
      </c>
      <c r="N517" s="7" t="s">
        <v>29</v>
      </c>
      <c r="O517" s="7" t="s">
        <v>1732</v>
      </c>
      <c r="P517" s="7" t="s">
        <v>1835</v>
      </c>
      <c r="Q517" s="62">
        <v>96010</v>
      </c>
      <c r="R517" s="6" t="s">
        <v>110</v>
      </c>
      <c r="S517" s="6"/>
      <c r="T517" s="19" t="s">
        <v>1839</v>
      </c>
    </row>
    <row r="518" spans="1:20" s="4" customFormat="1" ht="130.5" customHeight="1">
      <c r="A518" s="36" t="s">
        <v>1726</v>
      </c>
      <c r="B518" s="7" t="s">
        <v>35</v>
      </c>
      <c r="C518" s="7" t="s">
        <v>1835</v>
      </c>
      <c r="D518" s="7" t="s">
        <v>1728</v>
      </c>
      <c r="E518" s="73" t="s">
        <v>1840</v>
      </c>
      <c r="F518" s="7" t="s">
        <v>1841</v>
      </c>
      <c r="G518" s="11" t="s">
        <v>1739</v>
      </c>
      <c r="H518" s="48">
        <v>45848</v>
      </c>
      <c r="I518" s="48">
        <v>47118</v>
      </c>
      <c r="J518" s="14">
        <v>1000000</v>
      </c>
      <c r="K518" s="44" t="s">
        <v>27</v>
      </c>
      <c r="L518" s="6" t="s">
        <v>223</v>
      </c>
      <c r="M518" s="59">
        <v>0.66339999999999999</v>
      </c>
      <c r="N518" s="66" t="s">
        <v>29</v>
      </c>
      <c r="O518" s="66" t="s">
        <v>1732</v>
      </c>
      <c r="P518" s="66" t="s">
        <v>1835</v>
      </c>
      <c r="Q518" s="62">
        <v>96010</v>
      </c>
      <c r="R518" s="6" t="s">
        <v>58</v>
      </c>
      <c r="S518" s="6"/>
      <c r="T518" s="19"/>
    </row>
    <row r="519" spans="1:20" s="4" customFormat="1" ht="130.5" customHeight="1">
      <c r="A519" s="36" t="s">
        <v>1842</v>
      </c>
      <c r="B519" s="7" t="s">
        <v>35</v>
      </c>
      <c r="C519" s="7" t="s">
        <v>2132</v>
      </c>
      <c r="D519" s="7"/>
      <c r="E519" s="73" t="s">
        <v>1843</v>
      </c>
      <c r="F519" s="7" t="s">
        <v>1844</v>
      </c>
      <c r="G519" s="8" t="s">
        <v>1845</v>
      </c>
      <c r="H519" s="7"/>
      <c r="I519" s="7"/>
      <c r="J519" s="14">
        <v>1900000</v>
      </c>
      <c r="K519" s="44" t="s">
        <v>27</v>
      </c>
      <c r="L519" s="6" t="s">
        <v>223</v>
      </c>
      <c r="M519" s="59">
        <v>0.66339999999999999</v>
      </c>
      <c r="N519" s="7" t="s">
        <v>29</v>
      </c>
      <c r="O519" s="7" t="s">
        <v>1846</v>
      </c>
      <c r="P519" s="7" t="s">
        <v>2132</v>
      </c>
      <c r="Q519" s="62">
        <v>91026</v>
      </c>
      <c r="R519" s="6" t="s">
        <v>58</v>
      </c>
      <c r="S519" s="6" t="s">
        <v>1847</v>
      </c>
      <c r="T519" s="19"/>
    </row>
    <row r="520" spans="1:20" s="4" customFormat="1" ht="130.5" customHeight="1">
      <c r="A520" s="36" t="s">
        <v>1842</v>
      </c>
      <c r="B520" s="7" t="s">
        <v>35</v>
      </c>
      <c r="C520" s="7" t="s">
        <v>2133</v>
      </c>
      <c r="D520" s="7"/>
      <c r="E520" s="73" t="s">
        <v>1848</v>
      </c>
      <c r="F520" s="7" t="s">
        <v>1849</v>
      </c>
      <c r="G520" s="8" t="s">
        <v>1850</v>
      </c>
      <c r="H520" s="7"/>
      <c r="I520" s="7"/>
      <c r="J520" s="14">
        <v>1330000</v>
      </c>
      <c r="K520" s="44" t="s">
        <v>27</v>
      </c>
      <c r="L520" s="6" t="s">
        <v>223</v>
      </c>
      <c r="M520" s="59">
        <v>0.66339999999999999</v>
      </c>
      <c r="N520" s="7" t="s">
        <v>29</v>
      </c>
      <c r="O520" s="7" t="s">
        <v>1846</v>
      </c>
      <c r="P520" s="7" t="s">
        <v>2133</v>
      </c>
      <c r="Q520" s="62">
        <v>91026</v>
      </c>
      <c r="R520" s="6" t="s">
        <v>58</v>
      </c>
      <c r="S520" s="6" t="s">
        <v>1847</v>
      </c>
      <c r="T520" s="19"/>
    </row>
    <row r="521" spans="1:20" s="4" customFormat="1" ht="130.5" customHeight="1">
      <c r="A521" s="36" t="s">
        <v>1842</v>
      </c>
      <c r="B521" s="7" t="s">
        <v>35</v>
      </c>
      <c r="C521" s="7" t="s">
        <v>2133</v>
      </c>
      <c r="D521" s="7"/>
      <c r="E521" s="73" t="s">
        <v>1851</v>
      </c>
      <c r="F521" s="7" t="s">
        <v>1852</v>
      </c>
      <c r="G521" s="8" t="s">
        <v>1853</v>
      </c>
      <c r="H521" s="7"/>
      <c r="I521" s="7"/>
      <c r="J521" s="14">
        <v>530000</v>
      </c>
      <c r="K521" s="44" t="s">
        <v>27</v>
      </c>
      <c r="L521" s="6" t="s">
        <v>223</v>
      </c>
      <c r="M521" s="59">
        <v>0.66339999999999999</v>
      </c>
      <c r="N521" s="7" t="s">
        <v>29</v>
      </c>
      <c r="O521" s="7" t="s">
        <v>1846</v>
      </c>
      <c r="P521" s="7" t="s">
        <v>2133</v>
      </c>
      <c r="Q521" s="62">
        <v>91026</v>
      </c>
      <c r="R521" s="6" t="s">
        <v>117</v>
      </c>
      <c r="S521" s="6" t="s">
        <v>1847</v>
      </c>
      <c r="T521" s="19"/>
    </row>
    <row r="522" spans="1:20" s="4" customFormat="1" ht="130.5" customHeight="1">
      <c r="A522" s="36" t="s">
        <v>1842</v>
      </c>
      <c r="B522" s="7" t="s">
        <v>104</v>
      </c>
      <c r="C522" s="7" t="s">
        <v>1854</v>
      </c>
      <c r="D522" s="7"/>
      <c r="E522" s="73" t="s">
        <v>1855</v>
      </c>
      <c r="F522" s="7" t="s">
        <v>1856</v>
      </c>
      <c r="G522" s="8" t="s">
        <v>1857</v>
      </c>
      <c r="H522" s="48"/>
      <c r="I522" s="48"/>
      <c r="J522" s="14">
        <v>550000</v>
      </c>
      <c r="K522" s="44" t="s">
        <v>27</v>
      </c>
      <c r="L522" s="6" t="s">
        <v>109</v>
      </c>
      <c r="M522" s="59">
        <v>0.66339999999999999</v>
      </c>
      <c r="N522" s="7" t="s">
        <v>29</v>
      </c>
      <c r="O522" s="7" t="s">
        <v>1846</v>
      </c>
      <c r="P522" s="7" t="s">
        <v>1854</v>
      </c>
      <c r="Q522" s="62">
        <v>91027</v>
      </c>
      <c r="R522" s="6" t="s">
        <v>110</v>
      </c>
      <c r="S522" s="6" t="s">
        <v>1847</v>
      </c>
      <c r="T522" s="19"/>
    </row>
    <row r="523" spans="1:20" s="4" customFormat="1" ht="130.5" customHeight="1">
      <c r="A523" s="36" t="s">
        <v>1842</v>
      </c>
      <c r="B523" s="7" t="s">
        <v>35</v>
      </c>
      <c r="C523" s="7" t="s">
        <v>2133</v>
      </c>
      <c r="D523" s="7"/>
      <c r="E523" s="73" t="s">
        <v>1858</v>
      </c>
      <c r="F523" s="7" t="s">
        <v>1859</v>
      </c>
      <c r="G523" s="8" t="s">
        <v>1860</v>
      </c>
      <c r="H523" s="7"/>
      <c r="I523" s="7"/>
      <c r="J523" s="14">
        <v>1500000</v>
      </c>
      <c r="K523" s="44" t="s">
        <v>27</v>
      </c>
      <c r="L523" s="6" t="s">
        <v>223</v>
      </c>
      <c r="M523" s="59">
        <v>0.66339999999999999</v>
      </c>
      <c r="N523" s="7" t="s">
        <v>29</v>
      </c>
      <c r="O523" s="7" t="s">
        <v>1846</v>
      </c>
      <c r="P523" s="7" t="s">
        <v>2133</v>
      </c>
      <c r="Q523" s="62">
        <v>91026</v>
      </c>
      <c r="R523" s="6" t="s">
        <v>58</v>
      </c>
      <c r="S523" s="6" t="s">
        <v>1847</v>
      </c>
      <c r="T523" s="19"/>
    </row>
    <row r="524" spans="1:20" s="4" customFormat="1" ht="130.5" customHeight="1">
      <c r="A524" s="36" t="s">
        <v>1842</v>
      </c>
      <c r="B524" s="7" t="s">
        <v>35</v>
      </c>
      <c r="C524" s="7" t="s">
        <v>2133</v>
      </c>
      <c r="D524" s="7"/>
      <c r="E524" s="73" t="s">
        <v>1861</v>
      </c>
      <c r="F524" s="7" t="s">
        <v>1862</v>
      </c>
      <c r="G524" s="8" t="s">
        <v>1860</v>
      </c>
      <c r="H524" s="7"/>
      <c r="I524" s="7"/>
      <c r="J524" s="14">
        <v>1085000</v>
      </c>
      <c r="K524" s="44" t="s">
        <v>27</v>
      </c>
      <c r="L524" s="6" t="s">
        <v>223</v>
      </c>
      <c r="M524" s="59">
        <v>0.66339999999999999</v>
      </c>
      <c r="N524" s="7" t="s">
        <v>29</v>
      </c>
      <c r="O524" s="7" t="s">
        <v>1846</v>
      </c>
      <c r="P524" s="7" t="s">
        <v>2133</v>
      </c>
      <c r="Q524" s="62">
        <v>91026</v>
      </c>
      <c r="R524" s="6" t="s">
        <v>117</v>
      </c>
      <c r="S524" s="6" t="s">
        <v>1847</v>
      </c>
      <c r="T524" s="19"/>
    </row>
    <row r="525" spans="1:20" s="4" customFormat="1" ht="130.5" customHeight="1">
      <c r="A525" s="36" t="s">
        <v>1842</v>
      </c>
      <c r="B525" s="7" t="s">
        <v>22</v>
      </c>
      <c r="C525" s="7" t="s">
        <v>2133</v>
      </c>
      <c r="D525" s="7"/>
      <c r="E525" s="73" t="s">
        <v>1863</v>
      </c>
      <c r="F525" s="7" t="s">
        <v>1864</v>
      </c>
      <c r="G525" s="8" t="s">
        <v>1865</v>
      </c>
      <c r="H525" s="7"/>
      <c r="I525" s="7"/>
      <c r="J525" s="14">
        <v>5600000</v>
      </c>
      <c r="K525" s="44" t="s">
        <v>27</v>
      </c>
      <c r="L525" s="6" t="s">
        <v>230</v>
      </c>
      <c r="M525" s="59">
        <v>0.66339999999999999</v>
      </c>
      <c r="N525" s="7" t="s">
        <v>29</v>
      </c>
      <c r="O525" s="7" t="s">
        <v>1846</v>
      </c>
      <c r="P525" s="7" t="s">
        <v>2133</v>
      </c>
      <c r="Q525" s="62">
        <v>91026</v>
      </c>
      <c r="R525" s="6" t="s">
        <v>251</v>
      </c>
      <c r="S525" s="6" t="s">
        <v>1847</v>
      </c>
      <c r="T525" s="19"/>
    </row>
    <row r="526" spans="1:20" s="4" customFormat="1" ht="130.5" customHeight="1">
      <c r="A526" s="36" t="s">
        <v>1842</v>
      </c>
      <c r="B526" s="7" t="s">
        <v>35</v>
      </c>
      <c r="C526" s="7" t="s">
        <v>2134</v>
      </c>
      <c r="D526" s="7"/>
      <c r="E526" s="73" t="s">
        <v>1866</v>
      </c>
      <c r="F526" s="7" t="s">
        <v>1867</v>
      </c>
      <c r="G526" s="8" t="s">
        <v>1860</v>
      </c>
      <c r="H526" s="7"/>
      <c r="I526" s="7"/>
      <c r="J526" s="14">
        <v>879713.24</v>
      </c>
      <c r="K526" s="44" t="s">
        <v>27</v>
      </c>
      <c r="L526" s="6" t="s">
        <v>223</v>
      </c>
      <c r="M526" s="59">
        <v>0.66339999999999999</v>
      </c>
      <c r="N526" s="7" t="s">
        <v>29</v>
      </c>
      <c r="O526" s="7" t="s">
        <v>1846</v>
      </c>
      <c r="P526" s="7" t="s">
        <v>2134</v>
      </c>
      <c r="Q526" s="62">
        <v>91026</v>
      </c>
      <c r="R526" s="6" t="s">
        <v>58</v>
      </c>
      <c r="S526" s="6" t="s">
        <v>1847</v>
      </c>
      <c r="T526" s="19"/>
    </row>
    <row r="527" spans="1:20" s="4" customFormat="1" ht="130.5" customHeight="1">
      <c r="A527" s="36" t="s">
        <v>1842</v>
      </c>
      <c r="B527" s="7" t="s">
        <v>22</v>
      </c>
      <c r="C527" s="7" t="s">
        <v>2135</v>
      </c>
      <c r="D527" s="7"/>
      <c r="E527" s="73" t="s">
        <v>1868</v>
      </c>
      <c r="F527" s="7" t="s">
        <v>1869</v>
      </c>
      <c r="G527" s="8" t="s">
        <v>1865</v>
      </c>
      <c r="H527" s="7"/>
      <c r="I527" s="7"/>
      <c r="J527" s="14">
        <v>2200000</v>
      </c>
      <c r="K527" s="44" t="s">
        <v>27</v>
      </c>
      <c r="L527" s="6" t="s">
        <v>230</v>
      </c>
      <c r="M527" s="59">
        <v>0.66339999999999999</v>
      </c>
      <c r="N527" s="7" t="s">
        <v>29</v>
      </c>
      <c r="O527" s="7" t="s">
        <v>1846</v>
      </c>
      <c r="P527" s="7" t="s">
        <v>2135</v>
      </c>
      <c r="Q527" s="62">
        <v>91026</v>
      </c>
      <c r="R527" s="6" t="s">
        <v>30</v>
      </c>
      <c r="S527" s="6" t="s">
        <v>1847</v>
      </c>
      <c r="T527" s="19"/>
    </row>
    <row r="528" spans="1:20" s="4" customFormat="1" ht="130.5" customHeight="1">
      <c r="A528" s="36" t="s">
        <v>1842</v>
      </c>
      <c r="B528" s="7" t="s">
        <v>22</v>
      </c>
      <c r="C528" s="7" t="s">
        <v>2135</v>
      </c>
      <c r="D528" s="7"/>
      <c r="E528" s="73" t="s">
        <v>1870</v>
      </c>
      <c r="F528" s="7" t="s">
        <v>1871</v>
      </c>
      <c r="G528" s="8" t="s">
        <v>1865</v>
      </c>
      <c r="H528" s="7"/>
      <c r="I528" s="7"/>
      <c r="J528" s="14">
        <v>2977000</v>
      </c>
      <c r="K528" s="44" t="s">
        <v>27</v>
      </c>
      <c r="L528" s="6" t="s">
        <v>230</v>
      </c>
      <c r="M528" s="59">
        <v>0.66339999999999999</v>
      </c>
      <c r="N528" s="7" t="s">
        <v>29</v>
      </c>
      <c r="O528" s="7" t="s">
        <v>1846</v>
      </c>
      <c r="P528" s="7" t="s">
        <v>2135</v>
      </c>
      <c r="Q528" s="62">
        <v>91026</v>
      </c>
      <c r="R528" s="6" t="s">
        <v>251</v>
      </c>
      <c r="S528" s="6" t="s">
        <v>1847</v>
      </c>
      <c r="T528" s="19"/>
    </row>
    <row r="529" spans="1:20" s="4" customFormat="1" ht="130.5" customHeight="1">
      <c r="A529" s="36" t="s">
        <v>1842</v>
      </c>
      <c r="B529" s="7" t="s">
        <v>35</v>
      </c>
      <c r="C529" s="7" t="s">
        <v>2135</v>
      </c>
      <c r="D529" s="7"/>
      <c r="E529" s="73" t="s">
        <v>1872</v>
      </c>
      <c r="F529" s="7" t="s">
        <v>1873</v>
      </c>
      <c r="G529" s="8" t="s">
        <v>1860</v>
      </c>
      <c r="H529" s="7"/>
      <c r="I529" s="7"/>
      <c r="J529" s="14">
        <v>1430000</v>
      </c>
      <c r="K529" s="44" t="s">
        <v>27</v>
      </c>
      <c r="L529" s="6" t="s">
        <v>223</v>
      </c>
      <c r="M529" s="59">
        <v>0.66339999999999999</v>
      </c>
      <c r="N529" s="7" t="s">
        <v>29</v>
      </c>
      <c r="O529" s="7" t="s">
        <v>1846</v>
      </c>
      <c r="P529" s="7" t="s">
        <v>2135</v>
      </c>
      <c r="Q529" s="62">
        <v>91026</v>
      </c>
      <c r="R529" s="6" t="s">
        <v>121</v>
      </c>
      <c r="S529" s="6" t="s">
        <v>1847</v>
      </c>
      <c r="T529" s="19"/>
    </row>
    <row r="530" spans="1:20" s="4" customFormat="1" ht="130.5" customHeight="1">
      <c r="A530" s="36" t="s">
        <v>1842</v>
      </c>
      <c r="B530" s="7" t="s">
        <v>35</v>
      </c>
      <c r="C530" s="7" t="s">
        <v>2135</v>
      </c>
      <c r="D530" s="7"/>
      <c r="E530" s="73" t="s">
        <v>1874</v>
      </c>
      <c r="F530" s="7" t="s">
        <v>1875</v>
      </c>
      <c r="G530" s="8" t="s">
        <v>1860</v>
      </c>
      <c r="H530" s="7"/>
      <c r="I530" s="7"/>
      <c r="J530" s="14">
        <v>3670000</v>
      </c>
      <c r="K530" s="44" t="s">
        <v>27</v>
      </c>
      <c r="L530" s="6" t="s">
        <v>223</v>
      </c>
      <c r="M530" s="59">
        <v>0.66339999999999999</v>
      </c>
      <c r="N530" s="7" t="s">
        <v>29</v>
      </c>
      <c r="O530" s="7" t="s">
        <v>1846</v>
      </c>
      <c r="P530" s="7" t="s">
        <v>2135</v>
      </c>
      <c r="Q530" s="62">
        <v>91026</v>
      </c>
      <c r="R530" s="6" t="s">
        <v>40</v>
      </c>
      <c r="S530" s="6" t="s">
        <v>1847</v>
      </c>
      <c r="T530" s="19"/>
    </row>
    <row r="531" spans="1:20" s="4" customFormat="1" ht="130.5" customHeight="1">
      <c r="A531" s="36" t="s">
        <v>1842</v>
      </c>
      <c r="B531" s="7" t="s">
        <v>35</v>
      </c>
      <c r="C531" s="7" t="s">
        <v>1854</v>
      </c>
      <c r="D531" s="7"/>
      <c r="E531" s="73" t="s">
        <v>1876</v>
      </c>
      <c r="F531" s="7" t="s">
        <v>1877</v>
      </c>
      <c r="G531" s="8" t="s">
        <v>1878</v>
      </c>
      <c r="H531" s="7"/>
      <c r="I531" s="7"/>
      <c r="J531" s="14">
        <v>7500000</v>
      </c>
      <c r="K531" s="44" t="s">
        <v>27</v>
      </c>
      <c r="L531" s="6" t="s">
        <v>223</v>
      </c>
      <c r="M531" s="59">
        <v>0.66339999999999999</v>
      </c>
      <c r="N531" s="7" t="s">
        <v>29</v>
      </c>
      <c r="O531" s="7" t="s">
        <v>1846</v>
      </c>
      <c r="P531" s="7" t="s">
        <v>1854</v>
      </c>
      <c r="Q531" s="62">
        <v>91027</v>
      </c>
      <c r="R531" s="6" t="s">
        <v>40</v>
      </c>
      <c r="S531" s="6" t="s">
        <v>1847</v>
      </c>
      <c r="T531" s="19" t="s">
        <v>1879</v>
      </c>
    </row>
    <row r="532" spans="1:20" s="4" customFormat="1" ht="130.5" customHeight="1">
      <c r="A532" s="36" t="s">
        <v>1842</v>
      </c>
      <c r="B532" s="7" t="s">
        <v>35</v>
      </c>
      <c r="C532" s="7" t="s">
        <v>1854</v>
      </c>
      <c r="D532" s="7"/>
      <c r="E532" s="73" t="s">
        <v>1880</v>
      </c>
      <c r="F532" s="7" t="s">
        <v>1881</v>
      </c>
      <c r="G532" s="8" t="s">
        <v>1860</v>
      </c>
      <c r="H532" s="7"/>
      <c r="I532" s="7"/>
      <c r="J532" s="14">
        <v>3000000</v>
      </c>
      <c r="K532" s="44" t="s">
        <v>27</v>
      </c>
      <c r="L532" s="6" t="s">
        <v>223</v>
      </c>
      <c r="M532" s="59">
        <v>0.66339999999999999</v>
      </c>
      <c r="N532" s="7" t="s">
        <v>29</v>
      </c>
      <c r="O532" s="7" t="s">
        <v>1846</v>
      </c>
      <c r="P532" s="7" t="s">
        <v>1854</v>
      </c>
      <c r="Q532" s="62">
        <v>91027</v>
      </c>
      <c r="R532" s="6" t="s">
        <v>294</v>
      </c>
      <c r="S532" s="6" t="s">
        <v>1847</v>
      </c>
      <c r="T532" s="19"/>
    </row>
    <row r="533" spans="1:20" s="4" customFormat="1" ht="130.5" customHeight="1">
      <c r="A533" s="36" t="s">
        <v>1842</v>
      </c>
      <c r="B533" s="7" t="s">
        <v>35</v>
      </c>
      <c r="C533" s="7" t="s">
        <v>2136</v>
      </c>
      <c r="D533" s="7"/>
      <c r="E533" s="73" t="s">
        <v>1882</v>
      </c>
      <c r="F533" s="7" t="s">
        <v>1883</v>
      </c>
      <c r="G533" s="8" t="s">
        <v>1865</v>
      </c>
      <c r="H533" s="7"/>
      <c r="I533" s="7"/>
      <c r="J533" s="14">
        <v>692205.67</v>
      </c>
      <c r="K533" s="44" t="s">
        <v>27</v>
      </c>
      <c r="L533" s="6" t="s">
        <v>223</v>
      </c>
      <c r="M533" s="59">
        <v>0.66339999999999999</v>
      </c>
      <c r="N533" s="7" t="s">
        <v>29</v>
      </c>
      <c r="O533" s="7" t="s">
        <v>1846</v>
      </c>
      <c r="P533" s="7" t="s">
        <v>2136</v>
      </c>
      <c r="Q533" s="62">
        <v>91026</v>
      </c>
      <c r="R533" s="6" t="s">
        <v>40</v>
      </c>
      <c r="S533" s="6" t="s">
        <v>1847</v>
      </c>
      <c r="T533" s="19"/>
    </row>
    <row r="534" spans="1:20" s="4" customFormat="1" ht="130.5" customHeight="1">
      <c r="A534" s="36" t="s">
        <v>1842</v>
      </c>
      <c r="B534" s="7" t="s">
        <v>35</v>
      </c>
      <c r="C534" s="7" t="s">
        <v>2137</v>
      </c>
      <c r="D534" s="7"/>
      <c r="E534" s="73" t="s">
        <v>1884</v>
      </c>
      <c r="F534" s="7" t="s">
        <v>1885</v>
      </c>
      <c r="G534" s="8" t="s">
        <v>1878</v>
      </c>
      <c r="H534" s="7"/>
      <c r="I534" s="7"/>
      <c r="J534" s="14">
        <v>1500000</v>
      </c>
      <c r="K534" s="44" t="s">
        <v>27</v>
      </c>
      <c r="L534" s="6" t="s">
        <v>223</v>
      </c>
      <c r="M534" s="59">
        <v>0.66339999999999999</v>
      </c>
      <c r="N534" s="7" t="s">
        <v>29</v>
      </c>
      <c r="O534" s="7" t="s">
        <v>1846</v>
      </c>
      <c r="P534" s="7" t="s">
        <v>2137</v>
      </c>
      <c r="Q534" s="62">
        <v>91026</v>
      </c>
      <c r="R534" s="6" t="s">
        <v>121</v>
      </c>
      <c r="S534" s="6" t="s">
        <v>1847</v>
      </c>
      <c r="T534" s="19"/>
    </row>
    <row r="535" spans="1:20" s="4" customFormat="1" ht="130.5" customHeight="1">
      <c r="A535" s="36" t="s">
        <v>1842</v>
      </c>
      <c r="B535" s="7" t="s">
        <v>22</v>
      </c>
      <c r="C535" s="7" t="s">
        <v>2138</v>
      </c>
      <c r="D535" s="7"/>
      <c r="E535" s="73" t="s">
        <v>1886</v>
      </c>
      <c r="F535" s="7" t="s">
        <v>1887</v>
      </c>
      <c r="G535" s="8" t="s">
        <v>1865</v>
      </c>
      <c r="H535" s="7"/>
      <c r="I535" s="7"/>
      <c r="J535" s="14">
        <v>1500000</v>
      </c>
      <c r="K535" s="44" t="s">
        <v>27</v>
      </c>
      <c r="L535" s="6" t="s">
        <v>230</v>
      </c>
      <c r="M535" s="59">
        <v>0.66339999999999999</v>
      </c>
      <c r="N535" s="7" t="s">
        <v>29</v>
      </c>
      <c r="O535" s="7" t="s">
        <v>1846</v>
      </c>
      <c r="P535" s="7" t="s">
        <v>2138</v>
      </c>
      <c r="Q535" s="62">
        <v>91100</v>
      </c>
      <c r="R535" s="6" t="s">
        <v>30</v>
      </c>
      <c r="S535" s="6" t="s">
        <v>1847</v>
      </c>
      <c r="T535" s="19"/>
    </row>
    <row r="536" spans="1:20" s="4" customFormat="1" ht="130.5" customHeight="1">
      <c r="A536" s="36" t="s">
        <v>1842</v>
      </c>
      <c r="B536" s="7" t="s">
        <v>22</v>
      </c>
      <c r="C536" s="7" t="s">
        <v>2138</v>
      </c>
      <c r="D536" s="7"/>
      <c r="E536" s="73" t="s">
        <v>1888</v>
      </c>
      <c r="F536" s="7" t="s">
        <v>1889</v>
      </c>
      <c r="G536" s="8" t="s">
        <v>1865</v>
      </c>
      <c r="H536" s="7"/>
      <c r="I536" s="7"/>
      <c r="J536" s="14">
        <v>200000</v>
      </c>
      <c r="K536" s="44" t="s">
        <v>27</v>
      </c>
      <c r="L536" s="6" t="s">
        <v>230</v>
      </c>
      <c r="M536" s="59">
        <v>0.66339999999999999</v>
      </c>
      <c r="N536" s="7" t="s">
        <v>29</v>
      </c>
      <c r="O536" s="7" t="s">
        <v>1846</v>
      </c>
      <c r="P536" s="7" t="s">
        <v>2138</v>
      </c>
      <c r="Q536" s="62">
        <v>91100</v>
      </c>
      <c r="R536" s="6" t="s">
        <v>251</v>
      </c>
      <c r="S536" s="6" t="s">
        <v>1847</v>
      </c>
      <c r="T536" s="19"/>
    </row>
    <row r="537" spans="1:20" s="4" customFormat="1" ht="130.5" customHeight="1">
      <c r="A537" s="36" t="s">
        <v>1842</v>
      </c>
      <c r="B537" s="7" t="s">
        <v>22</v>
      </c>
      <c r="C537" s="7" t="s">
        <v>2138</v>
      </c>
      <c r="D537" s="7"/>
      <c r="E537" s="73" t="s">
        <v>1890</v>
      </c>
      <c r="F537" s="7" t="s">
        <v>1891</v>
      </c>
      <c r="G537" s="8" t="s">
        <v>1865</v>
      </c>
      <c r="H537" s="7"/>
      <c r="I537" s="7"/>
      <c r="J537" s="14">
        <v>5000000</v>
      </c>
      <c r="K537" s="44" t="s">
        <v>27</v>
      </c>
      <c r="L537" s="6" t="s">
        <v>230</v>
      </c>
      <c r="M537" s="59">
        <v>0.66339999999999999</v>
      </c>
      <c r="N537" s="7" t="s">
        <v>29</v>
      </c>
      <c r="O537" s="7" t="s">
        <v>1846</v>
      </c>
      <c r="P537" s="7" t="s">
        <v>2138</v>
      </c>
      <c r="Q537" s="62">
        <v>91100</v>
      </c>
      <c r="R537" s="6" t="s">
        <v>251</v>
      </c>
      <c r="S537" s="6" t="s">
        <v>1847</v>
      </c>
      <c r="T537" s="19"/>
    </row>
    <row r="538" spans="1:20" s="4" customFormat="1" ht="130.5" customHeight="1">
      <c r="A538" s="36" t="s">
        <v>1842</v>
      </c>
      <c r="B538" s="7" t="s">
        <v>22</v>
      </c>
      <c r="C538" s="7" t="s">
        <v>2138</v>
      </c>
      <c r="D538" s="7"/>
      <c r="E538" s="73" t="s">
        <v>1892</v>
      </c>
      <c r="F538" s="7" t="s">
        <v>1893</v>
      </c>
      <c r="G538" s="8" t="s">
        <v>1865</v>
      </c>
      <c r="H538" s="7"/>
      <c r="I538" s="7"/>
      <c r="J538" s="14">
        <v>600000</v>
      </c>
      <c r="K538" s="44" t="s">
        <v>27</v>
      </c>
      <c r="L538" s="6" t="s">
        <v>230</v>
      </c>
      <c r="M538" s="59">
        <v>0.66339999999999999</v>
      </c>
      <c r="N538" s="7" t="s">
        <v>29</v>
      </c>
      <c r="O538" s="7" t="s">
        <v>1846</v>
      </c>
      <c r="P538" s="7" t="s">
        <v>2138</v>
      </c>
      <c r="Q538" s="62">
        <v>91100</v>
      </c>
      <c r="R538" s="6" t="s">
        <v>394</v>
      </c>
      <c r="S538" s="6" t="s">
        <v>1847</v>
      </c>
      <c r="T538" s="19"/>
    </row>
    <row r="539" spans="1:20" s="4" customFormat="1" ht="130.5" customHeight="1">
      <c r="A539" s="36" t="s">
        <v>1842</v>
      </c>
      <c r="B539" s="7" t="s">
        <v>22</v>
      </c>
      <c r="C539" s="7" t="s">
        <v>2138</v>
      </c>
      <c r="D539" s="7"/>
      <c r="E539" s="73" t="s">
        <v>1894</v>
      </c>
      <c r="F539" s="7" t="s">
        <v>1895</v>
      </c>
      <c r="G539" s="8" t="s">
        <v>1865</v>
      </c>
      <c r="H539" s="7"/>
      <c r="I539" s="7"/>
      <c r="J539" s="14">
        <v>5000000</v>
      </c>
      <c r="K539" s="44" t="s">
        <v>27</v>
      </c>
      <c r="L539" s="6" t="s">
        <v>230</v>
      </c>
      <c r="M539" s="59">
        <v>0.66339999999999999</v>
      </c>
      <c r="N539" s="7" t="s">
        <v>29</v>
      </c>
      <c r="O539" s="7" t="s">
        <v>1846</v>
      </c>
      <c r="P539" s="7" t="s">
        <v>2138</v>
      </c>
      <c r="Q539" s="62">
        <v>91100</v>
      </c>
      <c r="R539" s="6" t="s">
        <v>251</v>
      </c>
      <c r="S539" s="6" t="s">
        <v>1847</v>
      </c>
      <c r="T539" s="19"/>
    </row>
    <row r="540" spans="1:20" s="4" customFormat="1" ht="130.5" customHeight="1">
      <c r="A540" s="36" t="s">
        <v>1842</v>
      </c>
      <c r="B540" s="7" t="s">
        <v>35</v>
      </c>
      <c r="C540" s="7" t="s">
        <v>2139</v>
      </c>
      <c r="D540" s="7"/>
      <c r="E540" s="73" t="s">
        <v>1896</v>
      </c>
      <c r="F540" s="7" t="s">
        <v>1897</v>
      </c>
      <c r="G540" s="8" t="s">
        <v>1898</v>
      </c>
      <c r="H540" s="7"/>
      <c r="I540" s="7"/>
      <c r="J540" s="14">
        <v>954422.24</v>
      </c>
      <c r="K540" s="44" t="s">
        <v>27</v>
      </c>
      <c r="L540" s="6" t="s">
        <v>223</v>
      </c>
      <c r="M540" s="59">
        <v>0.66339999999999999</v>
      </c>
      <c r="N540" s="7" t="s">
        <v>29</v>
      </c>
      <c r="O540" s="7" t="s">
        <v>1846</v>
      </c>
      <c r="P540" s="7" t="s">
        <v>2140</v>
      </c>
      <c r="Q540" s="62">
        <v>91026</v>
      </c>
      <c r="R540" s="6" t="s">
        <v>58</v>
      </c>
      <c r="S540" s="6" t="s">
        <v>1847</v>
      </c>
      <c r="T540" s="19"/>
    </row>
    <row r="541" spans="1:20" s="4" customFormat="1" ht="130.5" customHeight="1">
      <c r="A541" s="36" t="s">
        <v>1842</v>
      </c>
      <c r="B541" s="7" t="s">
        <v>35</v>
      </c>
      <c r="C541" s="7" t="s">
        <v>2140</v>
      </c>
      <c r="D541" s="7"/>
      <c r="E541" s="73" t="s">
        <v>1899</v>
      </c>
      <c r="F541" s="7" t="s">
        <v>1900</v>
      </c>
      <c r="G541" s="8" t="s">
        <v>1860</v>
      </c>
      <c r="H541" s="7"/>
      <c r="I541" s="7"/>
      <c r="J541" s="14">
        <v>5071250.16</v>
      </c>
      <c r="K541" s="44" t="s">
        <v>27</v>
      </c>
      <c r="L541" s="6" t="s">
        <v>223</v>
      </c>
      <c r="M541" s="59">
        <v>0.66339999999999999</v>
      </c>
      <c r="N541" s="7" t="s">
        <v>29</v>
      </c>
      <c r="O541" s="7" t="s">
        <v>1846</v>
      </c>
      <c r="P541" s="7" t="s">
        <v>2140</v>
      </c>
      <c r="Q541" s="62">
        <v>91026</v>
      </c>
      <c r="R541" s="6" t="s">
        <v>40</v>
      </c>
      <c r="S541" s="6" t="s">
        <v>1847</v>
      </c>
      <c r="T541" s="19"/>
    </row>
    <row r="542" spans="1:20" s="4" customFormat="1" ht="130.5" customHeight="1">
      <c r="A542" s="36" t="s">
        <v>1842</v>
      </c>
      <c r="B542" s="7" t="s">
        <v>35</v>
      </c>
      <c r="C542" s="7" t="s">
        <v>2139</v>
      </c>
      <c r="D542" s="7"/>
      <c r="E542" s="73" t="s">
        <v>1901</v>
      </c>
      <c r="F542" s="7" t="s">
        <v>1902</v>
      </c>
      <c r="G542" s="8" t="s">
        <v>1898</v>
      </c>
      <c r="H542" s="7"/>
      <c r="I542" s="7"/>
      <c r="J542" s="14">
        <v>2905000</v>
      </c>
      <c r="K542" s="44" t="s">
        <v>27</v>
      </c>
      <c r="L542" s="6" t="s">
        <v>223</v>
      </c>
      <c r="M542" s="59">
        <v>0.66339999999999999</v>
      </c>
      <c r="N542" s="7" t="s">
        <v>29</v>
      </c>
      <c r="O542" s="7" t="s">
        <v>1846</v>
      </c>
      <c r="P542" s="7" t="s">
        <v>2140</v>
      </c>
      <c r="Q542" s="62">
        <v>91026</v>
      </c>
      <c r="R542" s="6" t="s">
        <v>121</v>
      </c>
      <c r="S542" s="6" t="s">
        <v>1847</v>
      </c>
      <c r="T542" s="19"/>
    </row>
    <row r="543" spans="1:20" s="4" customFormat="1" ht="130.5" customHeight="1">
      <c r="A543" s="36" t="s">
        <v>1842</v>
      </c>
      <c r="B543" s="7" t="s">
        <v>236</v>
      </c>
      <c r="C543" s="7" t="s">
        <v>2139</v>
      </c>
      <c r="D543" s="7"/>
      <c r="E543" s="73" t="s">
        <v>1903</v>
      </c>
      <c r="F543" s="7" t="s">
        <v>1904</v>
      </c>
      <c r="G543" s="8" t="s">
        <v>1860</v>
      </c>
      <c r="H543" s="7"/>
      <c r="I543" s="7"/>
      <c r="J543" s="14">
        <v>1930000</v>
      </c>
      <c r="K543" s="44" t="s">
        <v>27</v>
      </c>
      <c r="L543" s="12" t="s">
        <v>240</v>
      </c>
      <c r="M543" s="59">
        <v>0.66339999999999999</v>
      </c>
      <c r="N543" s="7" t="s">
        <v>29</v>
      </c>
      <c r="O543" s="7" t="s">
        <v>1846</v>
      </c>
      <c r="P543" s="7" t="s">
        <v>2140</v>
      </c>
      <c r="Q543" s="62">
        <v>91012</v>
      </c>
      <c r="R543" s="6" t="s">
        <v>44</v>
      </c>
      <c r="S543" s="6" t="s">
        <v>1847</v>
      </c>
      <c r="T543" s="19" t="s">
        <v>1905</v>
      </c>
    </row>
    <row r="544" spans="1:20" s="4" customFormat="1" ht="130.5" customHeight="1">
      <c r="A544" s="36" t="s">
        <v>1842</v>
      </c>
      <c r="B544" s="7" t="s">
        <v>236</v>
      </c>
      <c r="C544" s="7" t="s">
        <v>1854</v>
      </c>
      <c r="D544" s="7"/>
      <c r="E544" s="73" t="s">
        <v>1906</v>
      </c>
      <c r="F544" s="7" t="s">
        <v>1907</v>
      </c>
      <c r="G544" s="8" t="s">
        <v>1908</v>
      </c>
      <c r="H544" s="7"/>
      <c r="I544" s="7"/>
      <c r="J544" s="14">
        <v>300000</v>
      </c>
      <c r="K544" s="44" t="s">
        <v>27</v>
      </c>
      <c r="L544" s="12" t="s">
        <v>240</v>
      </c>
      <c r="M544" s="59">
        <v>0.66339999999999999</v>
      </c>
      <c r="N544" s="7" t="s">
        <v>29</v>
      </c>
      <c r="O544" s="7" t="s">
        <v>1846</v>
      </c>
      <c r="P544" s="7" t="s">
        <v>1854</v>
      </c>
      <c r="Q544" s="62">
        <v>91027</v>
      </c>
      <c r="R544" s="6" t="s">
        <v>241</v>
      </c>
      <c r="S544" s="6" t="s">
        <v>1847</v>
      </c>
      <c r="T544" s="19"/>
    </row>
    <row r="545" spans="1:20" s="4" customFormat="1" ht="130.5" customHeight="1">
      <c r="A545" s="36" t="s">
        <v>1909</v>
      </c>
      <c r="B545" s="7" t="s">
        <v>35</v>
      </c>
      <c r="C545" s="7" t="s">
        <v>1910</v>
      </c>
      <c r="D545" s="7"/>
      <c r="E545" s="73" t="s">
        <v>1911</v>
      </c>
      <c r="F545" s="46" t="s">
        <v>1912</v>
      </c>
      <c r="G545" s="6" t="s">
        <v>1913</v>
      </c>
      <c r="H545" s="48">
        <v>45846</v>
      </c>
      <c r="I545" s="7"/>
      <c r="J545" s="90">
        <v>1667000</v>
      </c>
      <c r="K545" s="44" t="s">
        <v>27</v>
      </c>
      <c r="L545" s="6" t="s">
        <v>39</v>
      </c>
      <c r="M545" s="59">
        <v>0.66339999999999999</v>
      </c>
      <c r="N545" s="7" t="s">
        <v>29</v>
      </c>
      <c r="O545" s="7" t="s">
        <v>250</v>
      </c>
      <c r="P545" s="7" t="s">
        <v>1910</v>
      </c>
      <c r="Q545" s="62">
        <v>94014</v>
      </c>
      <c r="R545" s="6" t="s">
        <v>121</v>
      </c>
      <c r="S545" s="6" t="s">
        <v>1910</v>
      </c>
      <c r="T545" s="19"/>
    </row>
    <row r="546" spans="1:20" s="4" customFormat="1" ht="130.5" customHeight="1">
      <c r="A546" s="36" t="s">
        <v>1909</v>
      </c>
      <c r="B546" s="7" t="s">
        <v>22</v>
      </c>
      <c r="C546" s="7" t="s">
        <v>1914</v>
      </c>
      <c r="D546" s="7"/>
      <c r="E546" s="73" t="s">
        <v>1915</v>
      </c>
      <c r="F546" s="46" t="s">
        <v>1916</v>
      </c>
      <c r="G546" s="6" t="s">
        <v>1917</v>
      </c>
      <c r="H546" s="48">
        <v>45846</v>
      </c>
      <c r="I546" s="7"/>
      <c r="J546" s="90">
        <v>2198764.56</v>
      </c>
      <c r="K546" s="44" t="s">
        <v>27</v>
      </c>
      <c r="L546" s="6" t="s">
        <v>28</v>
      </c>
      <c r="M546" s="59">
        <v>0.66339999999999999</v>
      </c>
      <c r="N546" s="7" t="s">
        <v>29</v>
      </c>
      <c r="O546" s="7" t="s">
        <v>250</v>
      </c>
      <c r="P546" s="7" t="s">
        <v>1914</v>
      </c>
      <c r="Q546" s="62">
        <v>94010</v>
      </c>
      <c r="R546" s="9" t="s">
        <v>30</v>
      </c>
      <c r="S546" s="6" t="s">
        <v>1918</v>
      </c>
      <c r="T546" s="19"/>
    </row>
    <row r="547" spans="1:20" s="4" customFormat="1" ht="130.5" customHeight="1">
      <c r="A547" s="36" t="s">
        <v>1909</v>
      </c>
      <c r="B547" s="7" t="s">
        <v>104</v>
      </c>
      <c r="C547" s="7" t="s">
        <v>1914</v>
      </c>
      <c r="D547" s="7"/>
      <c r="E547" s="73" t="s">
        <v>1919</v>
      </c>
      <c r="F547" s="7" t="s">
        <v>1920</v>
      </c>
      <c r="G547" s="6" t="s">
        <v>1068</v>
      </c>
      <c r="H547" s="48">
        <v>45846</v>
      </c>
      <c r="I547" s="7"/>
      <c r="J547" s="90">
        <v>230000</v>
      </c>
      <c r="K547" s="44" t="s">
        <v>27</v>
      </c>
      <c r="L547" s="6" t="s">
        <v>109</v>
      </c>
      <c r="M547" s="59">
        <v>0.66339999999999999</v>
      </c>
      <c r="N547" s="7" t="s">
        <v>29</v>
      </c>
      <c r="O547" s="7" t="s">
        <v>250</v>
      </c>
      <c r="P547" s="7" t="s">
        <v>1914</v>
      </c>
      <c r="Q547" s="62">
        <v>94010</v>
      </c>
      <c r="R547" s="9" t="s">
        <v>1069</v>
      </c>
      <c r="S547" s="6" t="s">
        <v>1914</v>
      </c>
      <c r="T547" s="19"/>
    </row>
    <row r="548" spans="1:20" s="4" customFormat="1" ht="130.5" customHeight="1">
      <c r="A548" s="36" t="s">
        <v>1909</v>
      </c>
      <c r="B548" s="7" t="s">
        <v>22</v>
      </c>
      <c r="C548" s="7" t="s">
        <v>1914</v>
      </c>
      <c r="D548" s="7"/>
      <c r="E548" s="73" t="s">
        <v>1921</v>
      </c>
      <c r="F548" s="46" t="s">
        <v>1922</v>
      </c>
      <c r="G548" s="6" t="s">
        <v>1099</v>
      </c>
      <c r="H548" s="48">
        <v>45846</v>
      </c>
      <c r="I548" s="7"/>
      <c r="J548" s="90">
        <v>650000</v>
      </c>
      <c r="K548" s="44" t="s">
        <v>27</v>
      </c>
      <c r="L548" s="6" t="s">
        <v>28</v>
      </c>
      <c r="M548" s="59">
        <v>0.66339999999999999</v>
      </c>
      <c r="N548" s="7" t="s">
        <v>29</v>
      </c>
      <c r="O548" s="7" t="s">
        <v>250</v>
      </c>
      <c r="P548" s="7" t="s">
        <v>1914</v>
      </c>
      <c r="Q548" s="62">
        <v>94010</v>
      </c>
      <c r="R548" s="9" t="s">
        <v>34</v>
      </c>
      <c r="S548" s="6" t="s">
        <v>1923</v>
      </c>
      <c r="T548" s="19"/>
    </row>
    <row r="549" spans="1:20" s="4" customFormat="1" ht="130.5" customHeight="1">
      <c r="A549" s="36" t="s">
        <v>1909</v>
      </c>
      <c r="B549" s="7" t="s">
        <v>35</v>
      </c>
      <c r="C549" s="7" t="s">
        <v>1924</v>
      </c>
      <c r="D549" s="7"/>
      <c r="E549" s="73" t="s">
        <v>1925</v>
      </c>
      <c r="F549" s="46" t="s">
        <v>1926</v>
      </c>
      <c r="G549" s="6" t="s">
        <v>1913</v>
      </c>
      <c r="H549" s="48">
        <v>45846</v>
      </c>
      <c r="I549" s="7"/>
      <c r="J549" s="90">
        <v>780000</v>
      </c>
      <c r="K549" s="44" t="s">
        <v>27</v>
      </c>
      <c r="L549" s="6" t="s">
        <v>39</v>
      </c>
      <c r="M549" s="59">
        <v>0.66339999999999999</v>
      </c>
      <c r="N549" s="7" t="s">
        <v>29</v>
      </c>
      <c r="O549" s="7" t="s">
        <v>250</v>
      </c>
      <c r="P549" s="7" t="s">
        <v>1924</v>
      </c>
      <c r="Q549" s="62">
        <v>94013</v>
      </c>
      <c r="R549" s="6" t="s">
        <v>121</v>
      </c>
      <c r="S549" s="6" t="s">
        <v>1924</v>
      </c>
      <c r="T549" s="19"/>
    </row>
    <row r="550" spans="1:20" s="4" customFormat="1" ht="130.5" customHeight="1">
      <c r="A550" s="36" t="s">
        <v>1909</v>
      </c>
      <c r="B550" s="7" t="s">
        <v>35</v>
      </c>
      <c r="C550" s="7" t="s">
        <v>1924</v>
      </c>
      <c r="D550" s="7"/>
      <c r="E550" s="73" t="s">
        <v>1927</v>
      </c>
      <c r="F550" s="46" t="s">
        <v>1928</v>
      </c>
      <c r="G550" s="6" t="s">
        <v>1913</v>
      </c>
      <c r="H550" s="48">
        <v>45846</v>
      </c>
      <c r="I550" s="7"/>
      <c r="J550" s="90">
        <v>600000</v>
      </c>
      <c r="K550" s="44" t="s">
        <v>27</v>
      </c>
      <c r="L550" s="6" t="s">
        <v>39</v>
      </c>
      <c r="M550" s="59">
        <v>0.66339999999999999</v>
      </c>
      <c r="N550" s="7" t="s">
        <v>29</v>
      </c>
      <c r="O550" s="7" t="s">
        <v>250</v>
      </c>
      <c r="P550" s="7" t="s">
        <v>1924</v>
      </c>
      <c r="Q550" s="62">
        <v>94013</v>
      </c>
      <c r="R550" s="6" t="s">
        <v>121</v>
      </c>
      <c r="S550" s="6" t="s">
        <v>1924</v>
      </c>
      <c r="T550" s="19"/>
    </row>
    <row r="551" spans="1:20" s="4" customFormat="1" ht="130.5" customHeight="1">
      <c r="A551" s="36" t="s">
        <v>1909</v>
      </c>
      <c r="B551" s="7" t="s">
        <v>22</v>
      </c>
      <c r="C551" s="7" t="s">
        <v>1924</v>
      </c>
      <c r="D551" s="7"/>
      <c r="E551" s="73" t="s">
        <v>1929</v>
      </c>
      <c r="F551" s="46" t="s">
        <v>1930</v>
      </c>
      <c r="G551" s="6" t="s">
        <v>1099</v>
      </c>
      <c r="H551" s="48">
        <v>45846</v>
      </c>
      <c r="I551" s="7"/>
      <c r="J551" s="90">
        <v>550000</v>
      </c>
      <c r="K551" s="44" t="s">
        <v>27</v>
      </c>
      <c r="L551" s="6" t="s">
        <v>28</v>
      </c>
      <c r="M551" s="59">
        <v>0.66339999999999999</v>
      </c>
      <c r="N551" s="7" t="s">
        <v>29</v>
      </c>
      <c r="O551" s="7" t="s">
        <v>250</v>
      </c>
      <c r="P551" s="7" t="s">
        <v>1924</v>
      </c>
      <c r="Q551" s="62">
        <v>94013</v>
      </c>
      <c r="R551" s="9" t="s">
        <v>34</v>
      </c>
      <c r="S551" s="6" t="s">
        <v>1931</v>
      </c>
      <c r="T551" s="19"/>
    </row>
    <row r="552" spans="1:20" s="4" customFormat="1" ht="130.5" customHeight="1">
      <c r="A552" s="36" t="s">
        <v>1909</v>
      </c>
      <c r="B552" s="7" t="s">
        <v>22</v>
      </c>
      <c r="C552" s="7" t="s">
        <v>1924</v>
      </c>
      <c r="D552" s="7"/>
      <c r="E552" s="73" t="s">
        <v>1932</v>
      </c>
      <c r="F552" s="46" t="s">
        <v>1933</v>
      </c>
      <c r="G552" s="6" t="s">
        <v>1099</v>
      </c>
      <c r="H552" s="48">
        <v>45846</v>
      </c>
      <c r="I552" s="7"/>
      <c r="J552" s="90">
        <v>500000</v>
      </c>
      <c r="K552" s="44" t="s">
        <v>27</v>
      </c>
      <c r="L552" s="6" t="s">
        <v>28</v>
      </c>
      <c r="M552" s="59">
        <v>0.66339999999999999</v>
      </c>
      <c r="N552" s="7" t="s">
        <v>29</v>
      </c>
      <c r="O552" s="7" t="s">
        <v>250</v>
      </c>
      <c r="P552" s="7" t="s">
        <v>1924</v>
      </c>
      <c r="Q552" s="62">
        <v>94013</v>
      </c>
      <c r="R552" s="9" t="s">
        <v>34</v>
      </c>
      <c r="S552" s="6" t="s">
        <v>1934</v>
      </c>
      <c r="T552" s="19"/>
    </row>
    <row r="553" spans="1:20" s="4" customFormat="1" ht="130.5" customHeight="1">
      <c r="A553" s="36" t="s">
        <v>1909</v>
      </c>
      <c r="B553" s="7" t="s">
        <v>35</v>
      </c>
      <c r="C553" s="7" t="s">
        <v>1935</v>
      </c>
      <c r="D553" s="7"/>
      <c r="E553" s="73" t="s">
        <v>1936</v>
      </c>
      <c r="F553" s="46" t="s">
        <v>1937</v>
      </c>
      <c r="G553" s="6" t="s">
        <v>1938</v>
      </c>
      <c r="H553" s="48">
        <v>45846</v>
      </c>
      <c r="I553" s="7"/>
      <c r="J553" s="90">
        <v>1198201.3799999999</v>
      </c>
      <c r="K553" s="44" t="s">
        <v>27</v>
      </c>
      <c r="L553" s="6" t="s">
        <v>39</v>
      </c>
      <c r="M553" s="59">
        <v>0.66339999999999999</v>
      </c>
      <c r="N553" s="7" t="s">
        <v>29</v>
      </c>
      <c r="O553" s="7" t="s">
        <v>250</v>
      </c>
      <c r="P553" s="7" t="s">
        <v>1935</v>
      </c>
      <c r="Q553" s="62">
        <v>94010</v>
      </c>
      <c r="R553" s="6" t="s">
        <v>58</v>
      </c>
      <c r="S553" s="6" t="s">
        <v>1935</v>
      </c>
      <c r="T553" s="19"/>
    </row>
    <row r="554" spans="1:20" s="4" customFormat="1" ht="130.5" customHeight="1">
      <c r="A554" s="36" t="s">
        <v>1909</v>
      </c>
      <c r="B554" s="7" t="s">
        <v>173</v>
      </c>
      <c r="C554" s="7" t="s">
        <v>1939</v>
      </c>
      <c r="D554" s="7"/>
      <c r="E554" s="73" t="s">
        <v>1940</v>
      </c>
      <c r="F554" s="7" t="s">
        <v>1941</v>
      </c>
      <c r="G554" s="6" t="s">
        <v>1942</v>
      </c>
      <c r="H554" s="48">
        <v>45846</v>
      </c>
      <c r="I554" s="7"/>
      <c r="J554" s="14">
        <v>400000</v>
      </c>
      <c r="K554" s="44" t="s">
        <v>27</v>
      </c>
      <c r="L554" s="6" t="s">
        <v>178</v>
      </c>
      <c r="M554" s="59">
        <v>0.66339999999999999</v>
      </c>
      <c r="N554" s="7" t="s">
        <v>29</v>
      </c>
      <c r="O554" s="7" t="s">
        <v>250</v>
      </c>
      <c r="P554" s="7" t="s">
        <v>1939</v>
      </c>
      <c r="Q554" s="62">
        <v>94100</v>
      </c>
      <c r="R554" s="6" t="s">
        <v>180</v>
      </c>
      <c r="S554" s="6" t="s">
        <v>1935</v>
      </c>
      <c r="T554" s="19"/>
    </row>
    <row r="555" spans="1:20" s="4" customFormat="1" ht="130.5" customHeight="1">
      <c r="A555" s="36" t="s">
        <v>1909</v>
      </c>
      <c r="B555" s="7" t="s">
        <v>104</v>
      </c>
      <c r="C555" s="7" t="s">
        <v>1935</v>
      </c>
      <c r="D555" s="7"/>
      <c r="E555" s="73" t="s">
        <v>1943</v>
      </c>
      <c r="F555" s="7" t="s">
        <v>1944</v>
      </c>
      <c r="G555" s="6" t="s">
        <v>1068</v>
      </c>
      <c r="H555" s="48">
        <v>45846</v>
      </c>
      <c r="I555" s="7"/>
      <c r="J555" s="90">
        <v>210000</v>
      </c>
      <c r="K555" s="44" t="s">
        <v>27</v>
      </c>
      <c r="L555" s="6" t="s">
        <v>109</v>
      </c>
      <c r="M555" s="59">
        <v>0.66339999999999999</v>
      </c>
      <c r="N555" s="7" t="s">
        <v>29</v>
      </c>
      <c r="O555" s="7" t="s">
        <v>250</v>
      </c>
      <c r="P555" s="7" t="s">
        <v>1935</v>
      </c>
      <c r="Q555" s="62">
        <v>94010</v>
      </c>
      <c r="R555" s="9" t="s">
        <v>110</v>
      </c>
      <c r="S555" s="6" t="s">
        <v>1935</v>
      </c>
      <c r="T555" s="19"/>
    </row>
    <row r="556" spans="1:20" s="4" customFormat="1" ht="130.5" customHeight="1">
      <c r="A556" s="36" t="s">
        <v>1909</v>
      </c>
      <c r="B556" s="7" t="s">
        <v>22</v>
      </c>
      <c r="C556" s="7" t="s">
        <v>2141</v>
      </c>
      <c r="D556" s="7"/>
      <c r="E556" s="73" t="s">
        <v>1945</v>
      </c>
      <c r="F556" s="46" t="s">
        <v>1946</v>
      </c>
      <c r="G556" s="6" t="s">
        <v>1099</v>
      </c>
      <c r="H556" s="48">
        <v>45846</v>
      </c>
      <c r="I556" s="7"/>
      <c r="J556" s="90">
        <v>2670000</v>
      </c>
      <c r="K556" s="44" t="s">
        <v>27</v>
      </c>
      <c r="L556" s="6" t="s">
        <v>28</v>
      </c>
      <c r="M556" s="59">
        <v>0.66339999999999999</v>
      </c>
      <c r="N556" s="7" t="s">
        <v>29</v>
      </c>
      <c r="O556" s="7" t="s">
        <v>250</v>
      </c>
      <c r="P556" s="7" t="s">
        <v>2141</v>
      </c>
      <c r="Q556" s="62">
        <v>94017</v>
      </c>
      <c r="R556" s="9" t="s">
        <v>34</v>
      </c>
      <c r="S556" s="6" t="s">
        <v>1947</v>
      </c>
      <c r="T556" s="19"/>
    </row>
    <row r="557" spans="1:20" s="4" customFormat="1" ht="130.5" customHeight="1">
      <c r="A557" s="36" t="s">
        <v>1909</v>
      </c>
      <c r="B557" s="7" t="s">
        <v>35</v>
      </c>
      <c r="C557" s="7" t="s">
        <v>1948</v>
      </c>
      <c r="D557" s="7"/>
      <c r="E557" s="73" t="s">
        <v>1949</v>
      </c>
      <c r="F557" s="46" t="s">
        <v>1950</v>
      </c>
      <c r="G557" s="6" t="s">
        <v>1951</v>
      </c>
      <c r="H557" s="48">
        <v>45846</v>
      </c>
      <c r="I557" s="7"/>
      <c r="J557" s="90">
        <v>956477.59</v>
      </c>
      <c r="K557" s="44" t="s">
        <v>27</v>
      </c>
      <c r="L557" s="6" t="s">
        <v>39</v>
      </c>
      <c r="M557" s="59">
        <v>0.66339999999999999</v>
      </c>
      <c r="N557" s="7" t="s">
        <v>29</v>
      </c>
      <c r="O557" s="7" t="s">
        <v>250</v>
      </c>
      <c r="P557" s="7" t="s">
        <v>1948</v>
      </c>
      <c r="Q557" s="62">
        <v>94010</v>
      </c>
      <c r="R557" s="6" t="s">
        <v>40</v>
      </c>
      <c r="S557" s="6" t="s">
        <v>1948</v>
      </c>
      <c r="T557" s="19"/>
    </row>
    <row r="558" spans="1:20" s="4" customFormat="1" ht="130.5" customHeight="1">
      <c r="A558" s="36" t="s">
        <v>1909</v>
      </c>
      <c r="B558" s="7" t="s">
        <v>22</v>
      </c>
      <c r="C558" s="7" t="s">
        <v>1948</v>
      </c>
      <c r="D558" s="7"/>
      <c r="E558" s="73" t="s">
        <v>1952</v>
      </c>
      <c r="F558" s="46" t="s">
        <v>1953</v>
      </c>
      <c r="G558" s="6" t="s">
        <v>1099</v>
      </c>
      <c r="H558" s="48">
        <v>45846</v>
      </c>
      <c r="I558" s="7"/>
      <c r="J558" s="90">
        <v>1150000</v>
      </c>
      <c r="K558" s="44" t="s">
        <v>27</v>
      </c>
      <c r="L558" s="6" t="s">
        <v>28</v>
      </c>
      <c r="M558" s="59">
        <v>0.66339999999999999</v>
      </c>
      <c r="N558" s="7" t="s">
        <v>29</v>
      </c>
      <c r="O558" s="7" t="s">
        <v>250</v>
      </c>
      <c r="P558" s="7" t="s">
        <v>1948</v>
      </c>
      <c r="Q558" s="62">
        <v>94010</v>
      </c>
      <c r="R558" s="9" t="s">
        <v>34</v>
      </c>
      <c r="S558" s="6" t="s">
        <v>1954</v>
      </c>
      <c r="T558" s="19"/>
    </row>
    <row r="559" spans="1:20" s="4" customFormat="1" ht="130.5" customHeight="1">
      <c r="A559" s="36" t="s">
        <v>1909</v>
      </c>
      <c r="B559" s="7" t="s">
        <v>35</v>
      </c>
      <c r="C559" s="7" t="s">
        <v>1955</v>
      </c>
      <c r="D559" s="7"/>
      <c r="E559" s="73" t="s">
        <v>1956</v>
      </c>
      <c r="F559" s="46" t="s">
        <v>1957</v>
      </c>
      <c r="G559" s="6" t="s">
        <v>1951</v>
      </c>
      <c r="H559" s="48">
        <v>45846</v>
      </c>
      <c r="I559" s="7"/>
      <c r="J559" s="90">
        <v>1035952</v>
      </c>
      <c r="K559" s="44" t="s">
        <v>27</v>
      </c>
      <c r="L559" s="6" t="s">
        <v>39</v>
      </c>
      <c r="M559" s="59">
        <v>0.66339999999999999</v>
      </c>
      <c r="N559" s="7" t="s">
        <v>29</v>
      </c>
      <c r="O559" s="7" t="s">
        <v>250</v>
      </c>
      <c r="P559" s="7" t="s">
        <v>1955</v>
      </c>
      <c r="Q559" s="62">
        <v>94019</v>
      </c>
      <c r="R559" s="6" t="s">
        <v>40</v>
      </c>
      <c r="S559" s="6" t="s">
        <v>1955</v>
      </c>
      <c r="T559" s="19"/>
    </row>
    <row r="560" spans="1:20" s="4" customFormat="1" ht="130.5" customHeight="1">
      <c r="A560" s="36" t="s">
        <v>1909</v>
      </c>
      <c r="B560" s="7" t="s">
        <v>22</v>
      </c>
      <c r="C560" s="7" t="s">
        <v>1955</v>
      </c>
      <c r="D560" s="7"/>
      <c r="E560" s="73" t="s">
        <v>1958</v>
      </c>
      <c r="F560" s="46" t="s">
        <v>1959</v>
      </c>
      <c r="G560" s="6" t="s">
        <v>1099</v>
      </c>
      <c r="H560" s="48">
        <v>45846</v>
      </c>
      <c r="I560" s="7"/>
      <c r="J560" s="90">
        <v>1350000</v>
      </c>
      <c r="K560" s="44" t="s">
        <v>27</v>
      </c>
      <c r="L560" s="6" t="s">
        <v>28</v>
      </c>
      <c r="M560" s="59">
        <v>0.66339999999999999</v>
      </c>
      <c r="N560" s="7" t="s">
        <v>29</v>
      </c>
      <c r="O560" s="7" t="s">
        <v>250</v>
      </c>
      <c r="P560" s="7" t="s">
        <v>1955</v>
      </c>
      <c r="Q560" s="62">
        <v>94019</v>
      </c>
      <c r="R560" s="9" t="s">
        <v>34</v>
      </c>
      <c r="S560" s="6" t="s">
        <v>1960</v>
      </c>
      <c r="T560" s="19"/>
    </row>
    <row r="561" spans="1:20" s="4" customFormat="1" ht="130.5" customHeight="1">
      <c r="A561" s="36" t="s">
        <v>1909</v>
      </c>
      <c r="B561" s="7" t="s">
        <v>104</v>
      </c>
      <c r="C561" s="7" t="s">
        <v>1955</v>
      </c>
      <c r="D561" s="7"/>
      <c r="E561" s="73" t="s">
        <v>1961</v>
      </c>
      <c r="F561" s="7" t="s">
        <v>1962</v>
      </c>
      <c r="G561" s="6" t="s">
        <v>1068</v>
      </c>
      <c r="H561" s="48">
        <v>45846</v>
      </c>
      <c r="I561" s="7"/>
      <c r="J561" s="90">
        <v>200000</v>
      </c>
      <c r="K561" s="44" t="s">
        <v>27</v>
      </c>
      <c r="L561" s="6" t="s">
        <v>109</v>
      </c>
      <c r="M561" s="59">
        <v>0.66339999999999999</v>
      </c>
      <c r="N561" s="7" t="s">
        <v>29</v>
      </c>
      <c r="O561" s="7" t="s">
        <v>250</v>
      </c>
      <c r="P561" s="7" t="s">
        <v>1955</v>
      </c>
      <c r="Q561" s="62">
        <v>94019</v>
      </c>
      <c r="R561" s="9" t="s">
        <v>110</v>
      </c>
      <c r="S561" s="6" t="s">
        <v>1955</v>
      </c>
      <c r="T561" s="19"/>
    </row>
    <row r="562" spans="1:20" s="4" customFormat="1" ht="130.5" customHeight="1">
      <c r="A562" s="36" t="s">
        <v>1909</v>
      </c>
      <c r="B562" s="7" t="s">
        <v>22</v>
      </c>
      <c r="C562" s="7" t="s">
        <v>1963</v>
      </c>
      <c r="D562" s="7"/>
      <c r="E562" s="73" t="s">
        <v>1964</v>
      </c>
      <c r="F562" s="46" t="s">
        <v>1965</v>
      </c>
      <c r="G562" s="6" t="s">
        <v>1099</v>
      </c>
      <c r="H562" s="48">
        <v>45846</v>
      </c>
      <c r="I562" s="7"/>
      <c r="J562" s="90">
        <v>500000</v>
      </c>
      <c r="K562" s="44" t="s">
        <v>27</v>
      </c>
      <c r="L562" s="6" t="s">
        <v>28</v>
      </c>
      <c r="M562" s="59">
        <v>0.66339999999999999</v>
      </c>
      <c r="N562" s="7" t="s">
        <v>29</v>
      </c>
      <c r="O562" s="7" t="s">
        <v>250</v>
      </c>
      <c r="P562" s="7" t="s">
        <v>1963</v>
      </c>
      <c r="Q562" s="62">
        <v>94021</v>
      </c>
      <c r="R562" s="9" t="s">
        <v>34</v>
      </c>
      <c r="S562" s="6" t="s">
        <v>1966</v>
      </c>
      <c r="T562" s="19"/>
    </row>
    <row r="563" spans="1:20" s="4" customFormat="1" ht="130.5" customHeight="1">
      <c r="A563" s="36" t="s">
        <v>1909</v>
      </c>
      <c r="B563" s="7" t="s">
        <v>22</v>
      </c>
      <c r="C563" s="7" t="s">
        <v>1963</v>
      </c>
      <c r="D563" s="7"/>
      <c r="E563" s="73" t="s">
        <v>1967</v>
      </c>
      <c r="F563" s="46" t="s">
        <v>1968</v>
      </c>
      <c r="G563" s="6" t="s">
        <v>1099</v>
      </c>
      <c r="H563" s="48">
        <v>45846</v>
      </c>
      <c r="I563" s="7"/>
      <c r="J563" s="90">
        <v>500000</v>
      </c>
      <c r="K563" s="44" t="s">
        <v>27</v>
      </c>
      <c r="L563" s="6" t="s">
        <v>28</v>
      </c>
      <c r="M563" s="59">
        <v>0.66339999999999999</v>
      </c>
      <c r="N563" s="7" t="s">
        <v>29</v>
      </c>
      <c r="O563" s="7" t="s">
        <v>250</v>
      </c>
      <c r="P563" s="7" t="s">
        <v>1963</v>
      </c>
      <c r="Q563" s="62">
        <v>94021</v>
      </c>
      <c r="R563" s="9" t="s">
        <v>34</v>
      </c>
      <c r="S563" s="6" t="s">
        <v>1969</v>
      </c>
      <c r="T563" s="19"/>
    </row>
    <row r="564" spans="1:20" s="4" customFormat="1" ht="130.5" customHeight="1">
      <c r="A564" s="36" t="s">
        <v>1909</v>
      </c>
      <c r="B564" s="7" t="s">
        <v>35</v>
      </c>
      <c r="C564" s="7" t="s">
        <v>1970</v>
      </c>
      <c r="D564" s="7"/>
      <c r="E564" s="73" t="s">
        <v>1971</v>
      </c>
      <c r="F564" s="46" t="s">
        <v>1972</v>
      </c>
      <c r="G564" s="6" t="s">
        <v>1938</v>
      </c>
      <c r="H564" s="48">
        <v>45846</v>
      </c>
      <c r="I564" s="7"/>
      <c r="J564" s="90">
        <v>985278.37</v>
      </c>
      <c r="K564" s="44" t="s">
        <v>27</v>
      </c>
      <c r="L564" s="6" t="s">
        <v>39</v>
      </c>
      <c r="M564" s="59">
        <v>0.66339999999999999</v>
      </c>
      <c r="N564" s="7" t="s">
        <v>29</v>
      </c>
      <c r="O564" s="7" t="s">
        <v>250</v>
      </c>
      <c r="P564" s="7" t="s">
        <v>1970</v>
      </c>
      <c r="Q564" s="62">
        <v>94028</v>
      </c>
      <c r="R564" s="6" t="s">
        <v>58</v>
      </c>
      <c r="S564" s="6" t="s">
        <v>1970</v>
      </c>
      <c r="T564" s="19"/>
    </row>
    <row r="565" spans="1:20" s="4" customFormat="1" ht="130.5" customHeight="1">
      <c r="A565" s="36" t="s">
        <v>1909</v>
      </c>
      <c r="B565" s="7" t="s">
        <v>22</v>
      </c>
      <c r="C565" s="7" t="s">
        <v>1970</v>
      </c>
      <c r="D565" s="7"/>
      <c r="E565" s="73" t="s">
        <v>1973</v>
      </c>
      <c r="F565" s="46" t="s">
        <v>1974</v>
      </c>
      <c r="G565" s="6" t="s">
        <v>1917</v>
      </c>
      <c r="H565" s="48">
        <v>45846</v>
      </c>
      <c r="I565" s="7"/>
      <c r="J565" s="90">
        <v>1002904.31</v>
      </c>
      <c r="K565" s="44" t="s">
        <v>27</v>
      </c>
      <c r="L565" s="6" t="s">
        <v>28</v>
      </c>
      <c r="M565" s="59">
        <v>0.66339999999999999</v>
      </c>
      <c r="N565" s="7" t="s">
        <v>29</v>
      </c>
      <c r="O565" s="7" t="s">
        <v>250</v>
      </c>
      <c r="P565" s="7" t="s">
        <v>1970</v>
      </c>
      <c r="Q565" s="62">
        <v>94028</v>
      </c>
      <c r="R565" s="9" t="s">
        <v>30</v>
      </c>
      <c r="S565" s="6" t="s">
        <v>1970</v>
      </c>
      <c r="T565" s="19"/>
    </row>
    <row r="566" spans="1:20" s="4" customFormat="1" ht="130.5" customHeight="1">
      <c r="A566" s="36" t="s">
        <v>1909</v>
      </c>
      <c r="B566" s="7" t="s">
        <v>35</v>
      </c>
      <c r="C566" s="7" t="s">
        <v>2142</v>
      </c>
      <c r="D566" s="7"/>
      <c r="E566" s="73" t="s">
        <v>1975</v>
      </c>
      <c r="F566" s="46" t="s">
        <v>1976</v>
      </c>
      <c r="G566" s="6" t="s">
        <v>1814</v>
      </c>
      <c r="H566" s="48">
        <v>45846</v>
      </c>
      <c r="I566" s="7"/>
      <c r="J566" s="90">
        <v>423270.19</v>
      </c>
      <c r="K566" s="44" t="s">
        <v>27</v>
      </c>
      <c r="L566" s="6" t="s">
        <v>39</v>
      </c>
      <c r="M566" s="59">
        <v>0.66339999999999999</v>
      </c>
      <c r="N566" s="7" t="s">
        <v>29</v>
      </c>
      <c r="O566" s="7" t="s">
        <v>250</v>
      </c>
      <c r="P566" s="7" t="s">
        <v>1977</v>
      </c>
      <c r="Q566" s="62">
        <v>94010</v>
      </c>
      <c r="R566" s="9" t="s">
        <v>241</v>
      </c>
      <c r="S566" s="6" t="s">
        <v>1977</v>
      </c>
      <c r="T566" s="19"/>
    </row>
    <row r="567" spans="1:20" s="4" customFormat="1" ht="130.5" customHeight="1">
      <c r="A567" s="36" t="s">
        <v>1909</v>
      </c>
      <c r="B567" s="7" t="s">
        <v>35</v>
      </c>
      <c r="C567" s="7" t="s">
        <v>2142</v>
      </c>
      <c r="D567" s="7"/>
      <c r="E567" s="73" t="s">
        <v>1978</v>
      </c>
      <c r="F567" s="46" t="s">
        <v>1979</v>
      </c>
      <c r="G567" s="6" t="s">
        <v>1814</v>
      </c>
      <c r="H567" s="48">
        <v>45846</v>
      </c>
      <c r="I567" s="7"/>
      <c r="J567" s="90">
        <v>480000</v>
      </c>
      <c r="K567" s="44" t="s">
        <v>27</v>
      </c>
      <c r="L567" s="6" t="s">
        <v>39</v>
      </c>
      <c r="M567" s="59">
        <v>0.66339999999999999</v>
      </c>
      <c r="N567" s="7" t="s">
        <v>29</v>
      </c>
      <c r="O567" s="7" t="s">
        <v>250</v>
      </c>
      <c r="P567" s="7" t="s">
        <v>1977</v>
      </c>
      <c r="Q567" s="62">
        <v>94010</v>
      </c>
      <c r="R567" s="9" t="s">
        <v>44</v>
      </c>
      <c r="S567" s="6" t="s">
        <v>1977</v>
      </c>
      <c r="T567" s="19"/>
    </row>
    <row r="568" spans="1:20" s="4" customFormat="1" ht="130.5" customHeight="1">
      <c r="A568" s="36" t="s">
        <v>1909</v>
      </c>
      <c r="B568" s="7" t="s">
        <v>22</v>
      </c>
      <c r="C568" s="7" t="s">
        <v>2142</v>
      </c>
      <c r="D568" s="7"/>
      <c r="E568" s="73" t="s">
        <v>1980</v>
      </c>
      <c r="F568" s="46" t="s">
        <v>1981</v>
      </c>
      <c r="G568" s="6" t="s">
        <v>1099</v>
      </c>
      <c r="H568" s="48">
        <v>45846</v>
      </c>
      <c r="I568" s="7"/>
      <c r="J568" s="90">
        <v>750000</v>
      </c>
      <c r="K568" s="44" t="s">
        <v>27</v>
      </c>
      <c r="L568" s="6" t="s">
        <v>28</v>
      </c>
      <c r="M568" s="59">
        <v>0.66339999999999999</v>
      </c>
      <c r="N568" s="7" t="s">
        <v>29</v>
      </c>
      <c r="O568" s="7" t="s">
        <v>250</v>
      </c>
      <c r="P568" s="7" t="s">
        <v>2142</v>
      </c>
      <c r="Q568" s="62">
        <v>94010</v>
      </c>
      <c r="R568" s="9" t="s">
        <v>34</v>
      </c>
      <c r="S568" s="6" t="s">
        <v>1982</v>
      </c>
      <c r="T568" s="19"/>
    </row>
    <row r="569" spans="1:20" s="4" customFormat="1" ht="130.5" customHeight="1">
      <c r="A569" s="36" t="s">
        <v>1909</v>
      </c>
      <c r="B569" s="7" t="s">
        <v>22</v>
      </c>
      <c r="C569" s="7" t="s">
        <v>1983</v>
      </c>
      <c r="D569" s="7"/>
      <c r="E569" s="73" t="s">
        <v>1984</v>
      </c>
      <c r="F569" s="46" t="s">
        <v>1985</v>
      </c>
      <c r="G569" s="6" t="s">
        <v>1099</v>
      </c>
      <c r="H569" s="48">
        <v>45846</v>
      </c>
      <c r="I569" s="7"/>
      <c r="J569" s="90">
        <v>1350000</v>
      </c>
      <c r="K569" s="44" t="s">
        <v>27</v>
      </c>
      <c r="L569" s="6" t="s">
        <v>28</v>
      </c>
      <c r="M569" s="59">
        <v>0.66339999999999999</v>
      </c>
      <c r="N569" s="7" t="s">
        <v>29</v>
      </c>
      <c r="O569" s="7" t="s">
        <v>250</v>
      </c>
      <c r="P569" s="7" t="s">
        <v>1983</v>
      </c>
      <c r="Q569" s="62">
        <v>94010</v>
      </c>
      <c r="R569" s="9" t="s">
        <v>34</v>
      </c>
      <c r="S569" s="6" t="s">
        <v>1986</v>
      </c>
      <c r="T569" s="19"/>
    </row>
    <row r="570" spans="1:20" s="4" customFormat="1" ht="130.5" customHeight="1">
      <c r="A570" s="36" t="s">
        <v>1909</v>
      </c>
      <c r="B570" s="7" t="s">
        <v>35</v>
      </c>
      <c r="C570" s="7" t="s">
        <v>1983</v>
      </c>
      <c r="D570" s="7"/>
      <c r="E570" s="73" t="s">
        <v>1987</v>
      </c>
      <c r="F570" s="46" t="s">
        <v>1988</v>
      </c>
      <c r="G570" s="6" t="s">
        <v>1989</v>
      </c>
      <c r="H570" s="48">
        <v>45846</v>
      </c>
      <c r="I570" s="7"/>
      <c r="J570" s="90">
        <v>485000</v>
      </c>
      <c r="K570" s="44" t="s">
        <v>27</v>
      </c>
      <c r="L570" s="6" t="s">
        <v>39</v>
      </c>
      <c r="M570" s="59">
        <v>0.66339999999999999</v>
      </c>
      <c r="N570" s="7" t="s">
        <v>29</v>
      </c>
      <c r="O570" s="7" t="s">
        <v>250</v>
      </c>
      <c r="P570" s="7" t="s">
        <v>1983</v>
      </c>
      <c r="Q570" s="62">
        <v>94010</v>
      </c>
      <c r="R570" s="6" t="s">
        <v>73</v>
      </c>
      <c r="S570" s="6" t="s">
        <v>1983</v>
      </c>
      <c r="T570" s="19"/>
    </row>
    <row r="571" spans="1:20" s="4" customFormat="1" ht="130.5" customHeight="1">
      <c r="A571" s="36" t="s">
        <v>1909</v>
      </c>
      <c r="B571" s="7" t="s">
        <v>35</v>
      </c>
      <c r="C571" s="7" t="s">
        <v>1983</v>
      </c>
      <c r="D571" s="7"/>
      <c r="E571" s="73" t="s">
        <v>1990</v>
      </c>
      <c r="F571" s="46" t="s">
        <v>1991</v>
      </c>
      <c r="G571" s="6" t="s">
        <v>1951</v>
      </c>
      <c r="H571" s="48">
        <v>45846</v>
      </c>
      <c r="I571" s="7"/>
      <c r="J571" s="90">
        <v>273000</v>
      </c>
      <c r="K571" s="44" t="s">
        <v>27</v>
      </c>
      <c r="L571" s="6" t="s">
        <v>39</v>
      </c>
      <c r="M571" s="59">
        <v>0.66339999999999999</v>
      </c>
      <c r="N571" s="7" t="s">
        <v>29</v>
      </c>
      <c r="O571" s="7" t="s">
        <v>250</v>
      </c>
      <c r="P571" s="7" t="s">
        <v>1983</v>
      </c>
      <c r="Q571" s="62">
        <v>94010</v>
      </c>
      <c r="R571" s="6" t="s">
        <v>40</v>
      </c>
      <c r="S571" s="6" t="s">
        <v>1983</v>
      </c>
      <c r="T571" s="19"/>
    </row>
    <row r="572" spans="1:20" s="4" customFormat="1" ht="130.5" customHeight="1">
      <c r="A572" s="36" t="s">
        <v>1909</v>
      </c>
      <c r="B572" s="7" t="s">
        <v>35</v>
      </c>
      <c r="C572" s="7" t="s">
        <v>1992</v>
      </c>
      <c r="D572" s="7"/>
      <c r="E572" s="73" t="s">
        <v>1993</v>
      </c>
      <c r="F572" s="46" t="s">
        <v>1994</v>
      </c>
      <c r="G572" s="6" t="s">
        <v>1913</v>
      </c>
      <c r="H572" s="48">
        <v>45846</v>
      </c>
      <c r="I572" s="7"/>
      <c r="J572" s="90">
        <v>750000</v>
      </c>
      <c r="K572" s="44" t="s">
        <v>27</v>
      </c>
      <c r="L572" s="6" t="s">
        <v>39</v>
      </c>
      <c r="M572" s="59">
        <v>0.66339999999999999</v>
      </c>
      <c r="N572" s="7" t="s">
        <v>29</v>
      </c>
      <c r="O572" s="7" t="s">
        <v>250</v>
      </c>
      <c r="P572" s="7" t="s">
        <v>1992</v>
      </c>
      <c r="Q572" s="62">
        <v>94018</v>
      </c>
      <c r="R572" s="6" t="s">
        <v>121</v>
      </c>
      <c r="S572" s="6" t="s">
        <v>1992</v>
      </c>
      <c r="T572" s="19"/>
    </row>
    <row r="573" spans="1:20" s="4" customFormat="1" ht="130.5" customHeight="1">
      <c r="A573" s="36" t="s">
        <v>1909</v>
      </c>
      <c r="B573" s="7" t="s">
        <v>35</v>
      </c>
      <c r="C573" s="7" t="s">
        <v>1992</v>
      </c>
      <c r="D573" s="7"/>
      <c r="E573" s="73" t="s">
        <v>1995</v>
      </c>
      <c r="F573" s="46" t="s">
        <v>1996</v>
      </c>
      <c r="G573" s="6" t="s">
        <v>1913</v>
      </c>
      <c r="H573" s="48">
        <v>45846</v>
      </c>
      <c r="I573" s="7"/>
      <c r="J573" s="90">
        <v>335951.76</v>
      </c>
      <c r="K573" s="44" t="s">
        <v>27</v>
      </c>
      <c r="L573" s="6" t="s">
        <v>39</v>
      </c>
      <c r="M573" s="59">
        <v>0.66339999999999999</v>
      </c>
      <c r="N573" s="7" t="s">
        <v>29</v>
      </c>
      <c r="O573" s="7" t="s">
        <v>250</v>
      </c>
      <c r="P573" s="7" t="s">
        <v>1992</v>
      </c>
      <c r="Q573" s="62">
        <v>94018</v>
      </c>
      <c r="R573" s="6" t="s">
        <v>121</v>
      </c>
      <c r="S573" s="6" t="s">
        <v>1992</v>
      </c>
      <c r="T573" s="19"/>
    </row>
    <row r="574" spans="1:20" s="4" customFormat="1" ht="130.5" customHeight="1">
      <c r="A574" s="36" t="s">
        <v>1909</v>
      </c>
      <c r="B574" s="7" t="s">
        <v>22</v>
      </c>
      <c r="C574" s="7" t="s">
        <v>1992</v>
      </c>
      <c r="D574" s="7"/>
      <c r="E574" s="73" t="s">
        <v>1997</v>
      </c>
      <c r="F574" s="46" t="s">
        <v>1998</v>
      </c>
      <c r="G574" s="6" t="s">
        <v>1099</v>
      </c>
      <c r="H574" s="48">
        <v>45846</v>
      </c>
      <c r="I574" s="7"/>
      <c r="J574" s="90">
        <v>500000</v>
      </c>
      <c r="K574" s="44" t="s">
        <v>27</v>
      </c>
      <c r="L574" s="6" t="s">
        <v>28</v>
      </c>
      <c r="M574" s="59">
        <v>0.66339999999999999</v>
      </c>
      <c r="N574" s="7" t="s">
        <v>29</v>
      </c>
      <c r="O574" s="7" t="s">
        <v>250</v>
      </c>
      <c r="P574" s="7" t="s">
        <v>1992</v>
      </c>
      <c r="Q574" s="62">
        <v>94018</v>
      </c>
      <c r="R574" s="9" t="s">
        <v>34</v>
      </c>
      <c r="S574" s="6" t="s">
        <v>1999</v>
      </c>
      <c r="T574" s="19"/>
    </row>
    <row r="575" spans="1:20" s="4" customFormat="1" ht="130.5" customHeight="1">
      <c r="A575" s="36" t="s">
        <v>1909</v>
      </c>
      <c r="B575" s="7" t="s">
        <v>35</v>
      </c>
      <c r="C575" s="7" t="s">
        <v>2143</v>
      </c>
      <c r="D575" s="7"/>
      <c r="E575" s="73" t="s">
        <v>2001</v>
      </c>
      <c r="F575" s="46" t="s">
        <v>2002</v>
      </c>
      <c r="G575" s="6" t="s">
        <v>1938</v>
      </c>
      <c r="H575" s="48">
        <v>45846</v>
      </c>
      <c r="I575" s="7"/>
      <c r="J575" s="90">
        <v>900000</v>
      </c>
      <c r="K575" s="44" t="s">
        <v>27</v>
      </c>
      <c r="L575" s="6" t="s">
        <v>39</v>
      </c>
      <c r="M575" s="59">
        <v>0.66339999999999999</v>
      </c>
      <c r="N575" s="7" t="s">
        <v>29</v>
      </c>
      <c r="O575" s="7" t="s">
        <v>250</v>
      </c>
      <c r="P575" s="7" t="s">
        <v>2143</v>
      </c>
      <c r="Q575" s="62">
        <v>94010</v>
      </c>
      <c r="R575" s="6" t="s">
        <v>58</v>
      </c>
      <c r="S575" s="6" t="s">
        <v>2000</v>
      </c>
      <c r="T575" s="19"/>
    </row>
    <row r="576" spans="1:20" s="4" customFormat="1" ht="130.5" customHeight="1">
      <c r="A576" s="36" t="s">
        <v>1909</v>
      </c>
      <c r="B576" s="7" t="s">
        <v>22</v>
      </c>
      <c r="C576" s="7" t="s">
        <v>2143</v>
      </c>
      <c r="D576" s="7"/>
      <c r="E576" s="73" t="s">
        <v>2003</v>
      </c>
      <c r="F576" s="46" t="s">
        <v>2004</v>
      </c>
      <c r="G576" s="6" t="s">
        <v>1099</v>
      </c>
      <c r="H576" s="48">
        <v>45846</v>
      </c>
      <c r="I576" s="7"/>
      <c r="J576" s="90">
        <v>800000</v>
      </c>
      <c r="K576" s="44" t="s">
        <v>27</v>
      </c>
      <c r="L576" s="6" t="s">
        <v>28</v>
      </c>
      <c r="M576" s="59">
        <v>0.66339999999999999</v>
      </c>
      <c r="N576" s="7" t="s">
        <v>29</v>
      </c>
      <c r="O576" s="7" t="s">
        <v>250</v>
      </c>
      <c r="P576" s="7" t="s">
        <v>2143</v>
      </c>
      <c r="Q576" s="62">
        <v>94010</v>
      </c>
      <c r="R576" s="9" t="s">
        <v>34</v>
      </c>
      <c r="S576" s="6" t="s">
        <v>2005</v>
      </c>
      <c r="T576" s="19"/>
    </row>
    <row r="577" spans="1:20" s="4" customFormat="1" ht="130.5" customHeight="1">
      <c r="A577" s="36" t="s">
        <v>1909</v>
      </c>
      <c r="B577" s="7" t="s">
        <v>22</v>
      </c>
      <c r="C577" s="7" t="s">
        <v>2143</v>
      </c>
      <c r="D577" s="7"/>
      <c r="E577" s="73" t="s">
        <v>2006</v>
      </c>
      <c r="F577" s="46" t="s">
        <v>2007</v>
      </c>
      <c r="G577" s="6" t="s">
        <v>1099</v>
      </c>
      <c r="H577" s="48">
        <v>45846</v>
      </c>
      <c r="I577" s="7"/>
      <c r="J577" s="90">
        <v>500000</v>
      </c>
      <c r="K577" s="44" t="s">
        <v>27</v>
      </c>
      <c r="L577" s="6" t="s">
        <v>28</v>
      </c>
      <c r="M577" s="59">
        <v>0.66339999999999999</v>
      </c>
      <c r="N577" s="7" t="s">
        <v>29</v>
      </c>
      <c r="O577" s="7" t="s">
        <v>250</v>
      </c>
      <c r="P577" s="7" t="s">
        <v>2143</v>
      </c>
      <c r="Q577" s="62">
        <v>94010</v>
      </c>
      <c r="R577" s="9" t="s">
        <v>34</v>
      </c>
      <c r="S577" s="6" t="s">
        <v>2008</v>
      </c>
      <c r="T577" s="19"/>
    </row>
    <row r="578" spans="1:20" s="4" customFormat="1" ht="130.5" customHeight="1">
      <c r="A578" s="36" t="s">
        <v>1909</v>
      </c>
      <c r="B578" s="7" t="s">
        <v>35</v>
      </c>
      <c r="C578" s="7" t="s">
        <v>2009</v>
      </c>
      <c r="D578" s="7"/>
      <c r="E578" s="73" t="s">
        <v>2010</v>
      </c>
      <c r="F578" s="46" t="s">
        <v>2011</v>
      </c>
      <c r="G578" s="6" t="s">
        <v>1938</v>
      </c>
      <c r="H578" s="48">
        <v>45846</v>
      </c>
      <c r="I578" s="7"/>
      <c r="J578" s="90">
        <v>1039567.7</v>
      </c>
      <c r="K578" s="44" t="s">
        <v>27</v>
      </c>
      <c r="L578" s="6" t="s">
        <v>39</v>
      </c>
      <c r="M578" s="59">
        <v>0.66339999999999999</v>
      </c>
      <c r="N578" s="7" t="s">
        <v>29</v>
      </c>
      <c r="O578" s="7" t="s">
        <v>250</v>
      </c>
      <c r="P578" s="7" t="s">
        <v>2009</v>
      </c>
      <c r="Q578" s="62">
        <v>94011</v>
      </c>
      <c r="R578" s="6" t="s">
        <v>58</v>
      </c>
      <c r="S578" s="6" t="s">
        <v>2009</v>
      </c>
      <c r="T578" s="19"/>
    </row>
    <row r="579" spans="1:20" s="4" customFormat="1" ht="130.5" customHeight="1">
      <c r="A579" s="36" t="s">
        <v>1909</v>
      </c>
      <c r="B579" s="7" t="s">
        <v>22</v>
      </c>
      <c r="C579" s="7" t="s">
        <v>2009</v>
      </c>
      <c r="D579" s="7"/>
      <c r="E579" s="73" t="s">
        <v>2012</v>
      </c>
      <c r="F579" s="46" t="s">
        <v>2013</v>
      </c>
      <c r="G579" s="6" t="s">
        <v>1099</v>
      </c>
      <c r="H579" s="48">
        <v>45846</v>
      </c>
      <c r="I579" s="7"/>
      <c r="J579" s="90">
        <v>1600000</v>
      </c>
      <c r="K579" s="44" t="s">
        <v>27</v>
      </c>
      <c r="L579" s="6" t="s">
        <v>28</v>
      </c>
      <c r="M579" s="59">
        <v>0.66339999999999999</v>
      </c>
      <c r="N579" s="7" t="s">
        <v>29</v>
      </c>
      <c r="O579" s="7" t="s">
        <v>250</v>
      </c>
      <c r="P579" s="7" t="s">
        <v>2009</v>
      </c>
      <c r="Q579" s="62">
        <v>94011</v>
      </c>
      <c r="R579" s="9" t="s">
        <v>34</v>
      </c>
      <c r="S579" s="6" t="s">
        <v>2014</v>
      </c>
      <c r="T579" s="19"/>
    </row>
    <row r="580" spans="1:20" s="4" customFormat="1" ht="130.5" customHeight="1">
      <c r="A580" s="36" t="s">
        <v>1909</v>
      </c>
      <c r="B580" s="7" t="s">
        <v>35</v>
      </c>
      <c r="C580" s="7" t="s">
        <v>2015</v>
      </c>
      <c r="D580" s="7"/>
      <c r="E580" s="73" t="s">
        <v>950</v>
      </c>
      <c r="F580" s="46" t="s">
        <v>2016</v>
      </c>
      <c r="G580" s="6" t="s">
        <v>2017</v>
      </c>
      <c r="H580" s="48">
        <v>45667</v>
      </c>
      <c r="I580" s="48">
        <v>47238</v>
      </c>
      <c r="J580" s="90">
        <v>263588</v>
      </c>
      <c r="K580" s="44" t="s">
        <v>27</v>
      </c>
      <c r="L580" s="6" t="s">
        <v>39</v>
      </c>
      <c r="M580" s="59">
        <v>0.66339999999999999</v>
      </c>
      <c r="N580" s="7" t="s">
        <v>29</v>
      </c>
      <c r="O580" s="7" t="s">
        <v>250</v>
      </c>
      <c r="P580" s="7" t="s">
        <v>2015</v>
      </c>
      <c r="Q580" s="62">
        <v>94018</v>
      </c>
      <c r="R580" s="6" t="s">
        <v>89</v>
      </c>
      <c r="S580" s="6" t="s">
        <v>2015</v>
      </c>
      <c r="T580" s="19" t="s">
        <v>2018</v>
      </c>
    </row>
    <row r="581" spans="1:20" s="4" customFormat="1" ht="130.5" customHeight="1">
      <c r="A581" s="36" t="s">
        <v>1909</v>
      </c>
      <c r="B581" s="7" t="s">
        <v>35</v>
      </c>
      <c r="C581" s="7" t="s">
        <v>2015</v>
      </c>
      <c r="D581" s="7"/>
      <c r="E581" s="73" t="s">
        <v>960</v>
      </c>
      <c r="F581" s="7" t="s">
        <v>2019</v>
      </c>
      <c r="G581" s="6" t="s">
        <v>2020</v>
      </c>
      <c r="H581" s="48">
        <v>45708</v>
      </c>
      <c r="I581" s="48">
        <v>47583</v>
      </c>
      <c r="J581" s="90">
        <v>744436</v>
      </c>
      <c r="K581" s="44" t="s">
        <v>27</v>
      </c>
      <c r="L581" s="6" t="s">
        <v>39</v>
      </c>
      <c r="M581" s="59">
        <v>0.66339999999999999</v>
      </c>
      <c r="N581" s="7" t="s">
        <v>29</v>
      </c>
      <c r="O581" s="7" t="s">
        <v>250</v>
      </c>
      <c r="P581" s="7" t="s">
        <v>2015</v>
      </c>
      <c r="Q581" s="62">
        <v>94018</v>
      </c>
      <c r="R581" s="6" t="s">
        <v>93</v>
      </c>
      <c r="S581" s="6" t="s">
        <v>2015</v>
      </c>
      <c r="T581" s="19"/>
    </row>
    <row r="582" spans="1:20" s="4" customFormat="1" ht="130.5" customHeight="1">
      <c r="A582" s="36" t="s">
        <v>2021</v>
      </c>
      <c r="B582" s="7" t="s">
        <v>104</v>
      </c>
      <c r="C582" s="7" t="s">
        <v>2022</v>
      </c>
      <c r="D582" s="7"/>
      <c r="E582" s="73" t="s">
        <v>2023</v>
      </c>
      <c r="F582" s="7" t="s">
        <v>2024</v>
      </c>
      <c r="G582" s="8" t="s">
        <v>2025</v>
      </c>
      <c r="H582" s="48">
        <v>46204</v>
      </c>
      <c r="I582" s="52">
        <v>46752</v>
      </c>
      <c r="J582" s="90">
        <v>600000</v>
      </c>
      <c r="K582" s="44" t="s">
        <v>27</v>
      </c>
      <c r="L582" s="6" t="s">
        <v>109</v>
      </c>
      <c r="M582" s="59">
        <v>0.66339999999999999</v>
      </c>
      <c r="N582" s="7" t="s">
        <v>2026</v>
      </c>
      <c r="O582" s="7" t="s">
        <v>329</v>
      </c>
      <c r="P582" s="7" t="s">
        <v>2166</v>
      </c>
      <c r="Q582" s="62" t="s">
        <v>2027</v>
      </c>
      <c r="R582" s="6" t="s">
        <v>2028</v>
      </c>
      <c r="S582" s="6" t="s">
        <v>2029</v>
      </c>
      <c r="T582" s="19" t="s">
        <v>2030</v>
      </c>
    </row>
    <row r="583" spans="1:20" s="4" customFormat="1" ht="130.5" customHeight="1">
      <c r="A583" s="36" t="s">
        <v>2021</v>
      </c>
      <c r="B583" s="7" t="s">
        <v>104</v>
      </c>
      <c r="C583" s="7" t="s">
        <v>2031</v>
      </c>
      <c r="D583" s="7"/>
      <c r="E583" s="73" t="s">
        <v>2032</v>
      </c>
      <c r="F583" s="7" t="s">
        <v>2033</v>
      </c>
      <c r="G583" s="8" t="s">
        <v>2034</v>
      </c>
      <c r="H583" s="52">
        <v>46143</v>
      </c>
      <c r="I583" s="52">
        <v>46507</v>
      </c>
      <c r="J583" s="90">
        <v>647899</v>
      </c>
      <c r="K583" s="44" t="s">
        <v>27</v>
      </c>
      <c r="L583" s="6" t="s">
        <v>109</v>
      </c>
      <c r="M583" s="59">
        <v>0.66339999999999999</v>
      </c>
      <c r="N583" s="7" t="s">
        <v>2026</v>
      </c>
      <c r="O583" s="7" t="s">
        <v>2035</v>
      </c>
      <c r="P583" s="7" t="s">
        <v>2167</v>
      </c>
      <c r="Q583" s="62" t="s">
        <v>2036</v>
      </c>
      <c r="R583" s="6" t="s">
        <v>2028</v>
      </c>
      <c r="S583" s="6" t="s">
        <v>2037</v>
      </c>
      <c r="T583" s="19"/>
    </row>
    <row r="584" spans="1:20" s="4" customFormat="1" ht="130.5" customHeight="1">
      <c r="A584" s="36" t="s">
        <v>2021</v>
      </c>
      <c r="B584" s="7" t="s">
        <v>22</v>
      </c>
      <c r="C584" s="7" t="s">
        <v>2038</v>
      </c>
      <c r="D584" s="7"/>
      <c r="E584" s="73" t="s">
        <v>2039</v>
      </c>
      <c r="F584" s="7" t="s">
        <v>2040</v>
      </c>
      <c r="G584" s="8" t="s">
        <v>2041</v>
      </c>
      <c r="H584" s="48">
        <v>46174</v>
      </c>
      <c r="I584" s="48">
        <v>46568</v>
      </c>
      <c r="J584" s="90">
        <v>847347.04</v>
      </c>
      <c r="K584" s="44" t="s">
        <v>27</v>
      </c>
      <c r="L584" s="6" t="s">
        <v>28</v>
      </c>
      <c r="M584" s="59">
        <v>0.66339999999999999</v>
      </c>
      <c r="N584" s="7" t="s">
        <v>2026</v>
      </c>
      <c r="O584" s="7" t="s">
        <v>329</v>
      </c>
      <c r="P584" s="7" t="s">
        <v>2168</v>
      </c>
      <c r="Q584" s="62" t="s">
        <v>2042</v>
      </c>
      <c r="R584" s="6" t="s">
        <v>34</v>
      </c>
      <c r="S584" s="6" t="s">
        <v>2038</v>
      </c>
      <c r="T584" s="19"/>
    </row>
    <row r="585" spans="1:20" s="4" customFormat="1" ht="130.5" customHeight="1">
      <c r="A585" s="36" t="s">
        <v>2021</v>
      </c>
      <c r="B585" s="7" t="s">
        <v>22</v>
      </c>
      <c r="C585" s="7" t="s">
        <v>2022</v>
      </c>
      <c r="D585" s="7"/>
      <c r="E585" s="73" t="s">
        <v>2043</v>
      </c>
      <c r="F585" s="7" t="s">
        <v>2044</v>
      </c>
      <c r="G585" s="8" t="s">
        <v>2045</v>
      </c>
      <c r="H585" s="48">
        <v>46143</v>
      </c>
      <c r="I585" s="48">
        <v>47299</v>
      </c>
      <c r="J585" s="90">
        <v>1350000</v>
      </c>
      <c r="K585" s="44" t="s">
        <v>27</v>
      </c>
      <c r="L585" s="6" t="s">
        <v>28</v>
      </c>
      <c r="M585" s="59">
        <v>0.66339999999999999</v>
      </c>
      <c r="N585" s="7" t="s">
        <v>2026</v>
      </c>
      <c r="O585" s="7" t="s">
        <v>329</v>
      </c>
      <c r="P585" s="7" t="s">
        <v>2166</v>
      </c>
      <c r="Q585" s="62" t="s">
        <v>2027</v>
      </c>
      <c r="R585" s="6" t="s">
        <v>34</v>
      </c>
      <c r="S585" s="6" t="s">
        <v>2046</v>
      </c>
      <c r="T585" s="19"/>
    </row>
    <row r="586" spans="1:20" s="4" customFormat="1" ht="130.5" customHeight="1">
      <c r="A586" s="36" t="s">
        <v>2021</v>
      </c>
      <c r="B586" s="7" t="s">
        <v>22</v>
      </c>
      <c r="C586" s="7" t="s">
        <v>2047</v>
      </c>
      <c r="D586" s="7"/>
      <c r="E586" s="73" t="s">
        <v>2048</v>
      </c>
      <c r="F586" s="7" t="s">
        <v>2049</v>
      </c>
      <c r="G586" s="8" t="s">
        <v>1099</v>
      </c>
      <c r="H586" s="48">
        <v>46143</v>
      </c>
      <c r="I586" s="48">
        <v>46568</v>
      </c>
      <c r="J586" s="90">
        <v>961548</v>
      </c>
      <c r="K586" s="44" t="s">
        <v>27</v>
      </c>
      <c r="L586" s="6" t="s">
        <v>28</v>
      </c>
      <c r="M586" s="59">
        <v>0.66339999999999999</v>
      </c>
      <c r="N586" s="7" t="s">
        <v>2026</v>
      </c>
      <c r="O586" s="7" t="s">
        <v>2035</v>
      </c>
      <c r="P586" s="7" t="s">
        <v>2167</v>
      </c>
      <c r="Q586" s="62" t="s">
        <v>2036</v>
      </c>
      <c r="R586" s="6" t="s">
        <v>34</v>
      </c>
      <c r="S586" s="6" t="s">
        <v>2050</v>
      </c>
      <c r="T586" s="19"/>
    </row>
    <row r="587" spans="1:20" s="4" customFormat="1" ht="130.5" customHeight="1">
      <c r="A587" s="36" t="s">
        <v>2021</v>
      </c>
      <c r="B587" s="7" t="s">
        <v>22</v>
      </c>
      <c r="C587" s="7" t="s">
        <v>2047</v>
      </c>
      <c r="D587" s="7"/>
      <c r="E587" s="73" t="s">
        <v>2051</v>
      </c>
      <c r="F587" s="7" t="s">
        <v>2052</v>
      </c>
      <c r="G587" s="8" t="s">
        <v>1099</v>
      </c>
      <c r="H587" s="48">
        <v>46143</v>
      </c>
      <c r="I587" s="48">
        <v>46568</v>
      </c>
      <c r="J587" s="90">
        <v>637640</v>
      </c>
      <c r="K587" s="44" t="s">
        <v>27</v>
      </c>
      <c r="L587" s="6" t="s">
        <v>28</v>
      </c>
      <c r="M587" s="59">
        <v>0.66339999999999999</v>
      </c>
      <c r="N587" s="7" t="s">
        <v>2026</v>
      </c>
      <c r="O587" s="7" t="s">
        <v>2035</v>
      </c>
      <c r="P587" s="7" t="s">
        <v>2167</v>
      </c>
      <c r="Q587" s="62" t="s">
        <v>2036</v>
      </c>
      <c r="R587" s="6" t="s">
        <v>34</v>
      </c>
      <c r="S587" s="6" t="s">
        <v>2053</v>
      </c>
      <c r="T587" s="19"/>
    </row>
    <row r="588" spans="1:20" s="4" customFormat="1" ht="130.5" customHeight="1">
      <c r="A588" s="36" t="s">
        <v>2021</v>
      </c>
      <c r="B588" s="7" t="s">
        <v>22</v>
      </c>
      <c r="C588" s="7" t="s">
        <v>2047</v>
      </c>
      <c r="D588" s="7"/>
      <c r="E588" s="73" t="s">
        <v>2054</v>
      </c>
      <c r="F588" s="7" t="s">
        <v>2055</v>
      </c>
      <c r="G588" s="8" t="s">
        <v>1099</v>
      </c>
      <c r="H588" s="48">
        <v>46143</v>
      </c>
      <c r="I588" s="48">
        <v>46568</v>
      </c>
      <c r="J588" s="90">
        <v>1931075</v>
      </c>
      <c r="K588" s="44" t="s">
        <v>27</v>
      </c>
      <c r="L588" s="6" t="s">
        <v>28</v>
      </c>
      <c r="M588" s="59">
        <v>0.66339999999999999</v>
      </c>
      <c r="N588" s="7" t="s">
        <v>2026</v>
      </c>
      <c r="O588" s="7" t="s">
        <v>2035</v>
      </c>
      <c r="P588" s="7" t="s">
        <v>2167</v>
      </c>
      <c r="Q588" s="62" t="s">
        <v>2036</v>
      </c>
      <c r="R588" s="6" t="s">
        <v>34</v>
      </c>
      <c r="S588" s="6" t="s">
        <v>2056</v>
      </c>
      <c r="T588" s="19"/>
    </row>
    <row r="589" spans="1:20" s="4" customFormat="1" ht="130.5" customHeight="1">
      <c r="A589" s="36" t="s">
        <v>2021</v>
      </c>
      <c r="B589" s="7" t="s">
        <v>22</v>
      </c>
      <c r="C589" s="7" t="s">
        <v>749</v>
      </c>
      <c r="D589" s="7"/>
      <c r="E589" s="73" t="s">
        <v>2057</v>
      </c>
      <c r="F589" s="7" t="s">
        <v>2058</v>
      </c>
      <c r="G589" s="8" t="s">
        <v>2059</v>
      </c>
      <c r="H589" s="48">
        <v>46143</v>
      </c>
      <c r="I589" s="48">
        <v>46568</v>
      </c>
      <c r="J589" s="90">
        <v>730649</v>
      </c>
      <c r="K589" s="44" t="s">
        <v>27</v>
      </c>
      <c r="L589" s="6" t="s">
        <v>28</v>
      </c>
      <c r="M589" s="59">
        <v>0.66339999999999999</v>
      </c>
      <c r="N589" s="7" t="s">
        <v>2026</v>
      </c>
      <c r="O589" s="7" t="s">
        <v>2060</v>
      </c>
      <c r="P589" s="7" t="s">
        <v>2169</v>
      </c>
      <c r="Q589" s="62" t="s">
        <v>2061</v>
      </c>
      <c r="R589" s="6" t="s">
        <v>30</v>
      </c>
      <c r="S589" s="6" t="s">
        <v>2037</v>
      </c>
      <c r="T589" s="19"/>
    </row>
    <row r="590" spans="1:20" s="4" customFormat="1" ht="130.5" customHeight="1">
      <c r="A590" s="36" t="s">
        <v>2021</v>
      </c>
      <c r="B590" s="7" t="s">
        <v>35</v>
      </c>
      <c r="C590" s="7" t="s">
        <v>749</v>
      </c>
      <c r="D590" s="7"/>
      <c r="E590" s="73" t="s">
        <v>2062</v>
      </c>
      <c r="F590" s="7" t="s">
        <v>2063</v>
      </c>
      <c r="G590" s="8" t="s">
        <v>552</v>
      </c>
      <c r="H590" s="48">
        <v>46143</v>
      </c>
      <c r="I590" s="52">
        <v>46387</v>
      </c>
      <c r="J590" s="90">
        <v>69541.95</v>
      </c>
      <c r="K590" s="44" t="s">
        <v>27</v>
      </c>
      <c r="L590" s="6" t="s">
        <v>39</v>
      </c>
      <c r="M590" s="59">
        <v>0.66339999999999999</v>
      </c>
      <c r="N590" s="7" t="s">
        <v>2026</v>
      </c>
      <c r="O590" s="7" t="s">
        <v>2060</v>
      </c>
      <c r="P590" s="7" t="s">
        <v>2169</v>
      </c>
      <c r="Q590" s="62" t="s">
        <v>2061</v>
      </c>
      <c r="R590" s="6" t="s">
        <v>279</v>
      </c>
      <c r="S590" s="6" t="s">
        <v>2064</v>
      </c>
      <c r="T590" s="19"/>
    </row>
    <row r="591" spans="1:20" s="4" customFormat="1" ht="130.5" customHeight="1">
      <c r="A591" s="36" t="s">
        <v>2021</v>
      </c>
      <c r="B591" s="7" t="s">
        <v>35</v>
      </c>
      <c r="C591" s="7" t="s">
        <v>749</v>
      </c>
      <c r="D591" s="7"/>
      <c r="E591" s="73" t="s">
        <v>2062</v>
      </c>
      <c r="F591" s="7" t="s">
        <v>2065</v>
      </c>
      <c r="G591" s="8" t="s">
        <v>552</v>
      </c>
      <c r="H591" s="48">
        <v>46144</v>
      </c>
      <c r="I591" s="52">
        <v>46387</v>
      </c>
      <c r="J591" s="90">
        <v>69541.95</v>
      </c>
      <c r="K591" s="44" t="s">
        <v>27</v>
      </c>
      <c r="L591" s="6" t="s">
        <v>39</v>
      </c>
      <c r="M591" s="59">
        <v>0.66339999999999999</v>
      </c>
      <c r="N591" s="7" t="s">
        <v>2026</v>
      </c>
      <c r="O591" s="7" t="s">
        <v>2060</v>
      </c>
      <c r="P591" s="7" t="s">
        <v>2169</v>
      </c>
      <c r="Q591" s="62" t="s">
        <v>2061</v>
      </c>
      <c r="R591" s="6" t="s">
        <v>276</v>
      </c>
      <c r="S591" s="6" t="s">
        <v>2064</v>
      </c>
      <c r="T591" s="19"/>
    </row>
    <row r="592" spans="1:20" s="4" customFormat="1" ht="130.5" customHeight="1">
      <c r="A592" s="36" t="s">
        <v>2021</v>
      </c>
      <c r="B592" s="7" t="s">
        <v>35</v>
      </c>
      <c r="C592" s="7" t="s">
        <v>749</v>
      </c>
      <c r="D592" s="7"/>
      <c r="E592" s="73" t="s">
        <v>2066</v>
      </c>
      <c r="F592" s="7" t="s">
        <v>2067</v>
      </c>
      <c r="G592" s="8" t="s">
        <v>2068</v>
      </c>
      <c r="H592" s="48">
        <v>46143</v>
      </c>
      <c r="I592" s="52">
        <v>47483</v>
      </c>
      <c r="J592" s="90">
        <v>382480.94</v>
      </c>
      <c r="K592" s="44" t="s">
        <v>27</v>
      </c>
      <c r="L592" s="6" t="s">
        <v>39</v>
      </c>
      <c r="M592" s="59">
        <v>0.66339999999999999</v>
      </c>
      <c r="N592" s="7" t="s">
        <v>2026</v>
      </c>
      <c r="O592" s="7" t="s">
        <v>2060</v>
      </c>
      <c r="P592" s="7" t="s">
        <v>2169</v>
      </c>
      <c r="Q592" s="62" t="s">
        <v>2061</v>
      </c>
      <c r="R592" s="6" t="s">
        <v>1070</v>
      </c>
      <c r="S592" s="6" t="s">
        <v>2064</v>
      </c>
      <c r="T592" s="19"/>
    </row>
    <row r="593" spans="1:20" s="4" customFormat="1" ht="130.5" customHeight="1">
      <c r="A593" s="36" t="s">
        <v>2021</v>
      </c>
      <c r="B593" s="7" t="s">
        <v>35</v>
      </c>
      <c r="C593" s="7" t="s">
        <v>2069</v>
      </c>
      <c r="D593" s="7"/>
      <c r="E593" s="73" t="s">
        <v>2070</v>
      </c>
      <c r="F593" s="7" t="s">
        <v>2071</v>
      </c>
      <c r="G593" s="8" t="s">
        <v>2072</v>
      </c>
      <c r="H593" s="48">
        <v>46143</v>
      </c>
      <c r="I593" s="48">
        <v>47149</v>
      </c>
      <c r="J593" s="90">
        <v>478999.93</v>
      </c>
      <c r="K593" s="44" t="s">
        <v>27</v>
      </c>
      <c r="L593" s="6" t="s">
        <v>39</v>
      </c>
      <c r="M593" s="59">
        <v>0.66339999999999999</v>
      </c>
      <c r="N593" s="7" t="s">
        <v>2026</v>
      </c>
      <c r="O593" s="7" t="s">
        <v>329</v>
      </c>
      <c r="P593" s="7" t="s">
        <v>2170</v>
      </c>
      <c r="Q593" s="62" t="s">
        <v>2073</v>
      </c>
      <c r="R593" s="6" t="s">
        <v>294</v>
      </c>
      <c r="S593" s="6" t="s">
        <v>2069</v>
      </c>
      <c r="T593" s="19"/>
    </row>
    <row r="594" spans="1:20" s="4" customFormat="1" ht="130.5" customHeight="1">
      <c r="A594" s="36" t="s">
        <v>2021</v>
      </c>
      <c r="B594" s="7" t="s">
        <v>35</v>
      </c>
      <c r="C594" s="7" t="s">
        <v>749</v>
      </c>
      <c r="D594" s="7"/>
      <c r="E594" s="73" t="s">
        <v>2074</v>
      </c>
      <c r="F594" s="7" t="s">
        <v>2075</v>
      </c>
      <c r="G594" s="8" t="s">
        <v>2076</v>
      </c>
      <c r="H594" s="48">
        <v>46143</v>
      </c>
      <c r="I594" s="48">
        <v>46752</v>
      </c>
      <c r="J594" s="90">
        <v>695419.82</v>
      </c>
      <c r="K594" s="44" t="s">
        <v>27</v>
      </c>
      <c r="L594" s="6" t="s">
        <v>39</v>
      </c>
      <c r="M594" s="59">
        <v>0.66339999999999999</v>
      </c>
      <c r="N594" s="7" t="s">
        <v>2026</v>
      </c>
      <c r="O594" s="7" t="s">
        <v>2060</v>
      </c>
      <c r="P594" s="7" t="s">
        <v>2169</v>
      </c>
      <c r="Q594" s="62" t="s">
        <v>2061</v>
      </c>
      <c r="R594" s="6" t="s">
        <v>58</v>
      </c>
      <c r="S594" s="6" t="s">
        <v>2064</v>
      </c>
      <c r="T594" s="19"/>
    </row>
    <row r="595" spans="1:20" s="4" customFormat="1" ht="130.5" customHeight="1">
      <c r="A595" s="36" t="s">
        <v>2021</v>
      </c>
      <c r="B595" s="7" t="s">
        <v>35</v>
      </c>
      <c r="C595" s="7" t="s">
        <v>2077</v>
      </c>
      <c r="D595" s="7"/>
      <c r="E595" s="73" t="s">
        <v>2078</v>
      </c>
      <c r="F595" s="7" t="s">
        <v>2079</v>
      </c>
      <c r="G595" s="8" t="s">
        <v>2080</v>
      </c>
      <c r="H595" s="48">
        <v>46143</v>
      </c>
      <c r="I595" s="48">
        <v>46752</v>
      </c>
      <c r="J595" s="90">
        <v>695419.82</v>
      </c>
      <c r="K595" s="44" t="s">
        <v>27</v>
      </c>
      <c r="L595" s="6" t="s">
        <v>39</v>
      </c>
      <c r="M595" s="59">
        <v>0.66339999999999999</v>
      </c>
      <c r="N595" s="7" t="s">
        <v>2026</v>
      </c>
      <c r="O595" s="7" t="s">
        <v>2060</v>
      </c>
      <c r="P595" s="7" t="s">
        <v>2169</v>
      </c>
      <c r="Q595" s="62" t="s">
        <v>2061</v>
      </c>
      <c r="R595" s="6" t="s">
        <v>121</v>
      </c>
      <c r="S595" s="6" t="s">
        <v>2064</v>
      </c>
      <c r="T595" s="19"/>
    </row>
    <row r="596" spans="1:20" s="4" customFormat="1" ht="130.5" customHeight="1">
      <c r="A596" s="36" t="s">
        <v>2021</v>
      </c>
      <c r="B596" s="7" t="s">
        <v>35</v>
      </c>
      <c r="C596" s="7" t="s">
        <v>749</v>
      </c>
      <c r="D596" s="7"/>
      <c r="E596" s="73" t="s">
        <v>2081</v>
      </c>
      <c r="F596" s="7" t="s">
        <v>2082</v>
      </c>
      <c r="G596" s="8" t="s">
        <v>2083</v>
      </c>
      <c r="H596" s="48">
        <v>46143</v>
      </c>
      <c r="I596" s="48">
        <v>47573</v>
      </c>
      <c r="J596" s="90">
        <v>1534209.42</v>
      </c>
      <c r="K596" s="44" t="s">
        <v>27</v>
      </c>
      <c r="L596" s="6" t="s">
        <v>39</v>
      </c>
      <c r="M596" s="59">
        <v>0.66339999999999999</v>
      </c>
      <c r="N596" s="7" t="s">
        <v>2026</v>
      </c>
      <c r="O596" s="7" t="s">
        <v>2060</v>
      </c>
      <c r="P596" s="7" t="s">
        <v>2169</v>
      </c>
      <c r="Q596" s="62" t="s">
        <v>2061</v>
      </c>
      <c r="R596" s="6" t="s">
        <v>73</v>
      </c>
      <c r="S596" s="6" t="s">
        <v>2064</v>
      </c>
      <c r="T596" s="19"/>
    </row>
    <row r="597" spans="1:20" s="4" customFormat="1" ht="130.5" customHeight="1">
      <c r="A597" s="36" t="s">
        <v>2021</v>
      </c>
      <c r="B597" s="7" t="s">
        <v>35</v>
      </c>
      <c r="C597" s="7" t="s">
        <v>2038</v>
      </c>
      <c r="D597" s="7"/>
      <c r="E597" s="73" t="s">
        <v>2084</v>
      </c>
      <c r="F597" s="7" t="s">
        <v>2085</v>
      </c>
      <c r="G597" s="8" t="s">
        <v>2086</v>
      </c>
      <c r="H597" s="48">
        <v>46143</v>
      </c>
      <c r="I597" s="48">
        <v>46810</v>
      </c>
      <c r="J597" s="90">
        <v>1225000</v>
      </c>
      <c r="K597" s="44" t="s">
        <v>27</v>
      </c>
      <c r="L597" s="6" t="s">
        <v>39</v>
      </c>
      <c r="M597" s="59">
        <v>0.66339999999999999</v>
      </c>
      <c r="N597" s="7" t="s">
        <v>2026</v>
      </c>
      <c r="O597" s="7" t="s">
        <v>329</v>
      </c>
      <c r="P597" s="7" t="s">
        <v>2168</v>
      </c>
      <c r="Q597" s="62" t="s">
        <v>2042</v>
      </c>
      <c r="R597" s="6" t="s">
        <v>40</v>
      </c>
      <c r="S597" s="6" t="s">
        <v>2038</v>
      </c>
      <c r="T597" s="19"/>
    </row>
    <row r="598" spans="1:20" s="4" customFormat="1" ht="130.5" customHeight="1">
      <c r="A598" s="36" t="s">
        <v>2021</v>
      </c>
      <c r="B598" s="7" t="s">
        <v>35</v>
      </c>
      <c r="C598" s="7" t="s">
        <v>749</v>
      </c>
      <c r="D598" s="7"/>
      <c r="E598" s="73" t="s">
        <v>2087</v>
      </c>
      <c r="F598" s="7" t="s">
        <v>2088</v>
      </c>
      <c r="G598" s="8" t="s">
        <v>2089</v>
      </c>
      <c r="H598" s="48">
        <v>46143</v>
      </c>
      <c r="I598" s="52">
        <v>46752</v>
      </c>
      <c r="J598" s="90">
        <v>167531.76999999999</v>
      </c>
      <c r="K598" s="44" t="s">
        <v>27</v>
      </c>
      <c r="L598" s="6" t="s">
        <v>39</v>
      </c>
      <c r="M598" s="59">
        <v>0.66339999999999999</v>
      </c>
      <c r="N598" s="69" t="s">
        <v>2026</v>
      </c>
      <c r="O598" s="7" t="s">
        <v>2060</v>
      </c>
      <c r="P598" s="7" t="s">
        <v>2169</v>
      </c>
      <c r="Q598" s="62" t="s">
        <v>2061</v>
      </c>
      <c r="R598" s="6" t="s">
        <v>89</v>
      </c>
      <c r="S598" s="6" t="s">
        <v>2064</v>
      </c>
      <c r="T598" s="19"/>
    </row>
    <row r="599" spans="1:20" s="4" customFormat="1" ht="130.5" customHeight="1">
      <c r="A599" s="36" t="s">
        <v>2021</v>
      </c>
      <c r="B599" s="7" t="s">
        <v>35</v>
      </c>
      <c r="C599" s="7" t="s">
        <v>2069</v>
      </c>
      <c r="D599" s="7"/>
      <c r="E599" s="73" t="s">
        <v>2090</v>
      </c>
      <c r="F599" s="7" t="s">
        <v>2071</v>
      </c>
      <c r="G599" s="8" t="s">
        <v>2072</v>
      </c>
      <c r="H599" s="52">
        <v>46142</v>
      </c>
      <c r="I599" s="52">
        <v>47299</v>
      </c>
      <c r="J599" s="90">
        <v>171903.18</v>
      </c>
      <c r="K599" s="44" t="s">
        <v>27</v>
      </c>
      <c r="L599" s="6" t="s">
        <v>39</v>
      </c>
      <c r="M599" s="59">
        <v>0.66339999999999999</v>
      </c>
      <c r="N599" s="7" t="s">
        <v>2026</v>
      </c>
      <c r="O599" s="7" t="s">
        <v>329</v>
      </c>
      <c r="P599" s="7" t="s">
        <v>2170</v>
      </c>
      <c r="Q599" s="62" t="s">
        <v>2073</v>
      </c>
      <c r="R599" s="6" t="s">
        <v>260</v>
      </c>
      <c r="S599" s="6" t="s">
        <v>2069</v>
      </c>
      <c r="T599" s="19"/>
    </row>
    <row r="600" spans="1:20" s="4" customFormat="1" ht="130.5" customHeight="1">
      <c r="A600" s="42" t="s">
        <v>2021</v>
      </c>
      <c r="B600" s="31" t="s">
        <v>35</v>
      </c>
      <c r="C600" s="31" t="s">
        <v>2038</v>
      </c>
      <c r="D600" s="31"/>
      <c r="E600" s="78" t="s">
        <v>2091</v>
      </c>
      <c r="F600" s="31" t="s">
        <v>2092</v>
      </c>
      <c r="G600" s="25" t="s">
        <v>2093</v>
      </c>
      <c r="H600" s="53">
        <v>46143</v>
      </c>
      <c r="I600" s="55">
        <v>46752</v>
      </c>
      <c r="J600" s="92">
        <v>695419.71</v>
      </c>
      <c r="K600" s="57" t="s">
        <v>27</v>
      </c>
      <c r="L600" s="18" t="s">
        <v>39</v>
      </c>
      <c r="M600" s="60">
        <v>0.66339999999999999</v>
      </c>
      <c r="N600" s="31" t="s">
        <v>2026</v>
      </c>
      <c r="O600" s="31" t="s">
        <v>329</v>
      </c>
      <c r="P600" s="31" t="s">
        <v>2168</v>
      </c>
      <c r="Q600" s="70" t="s">
        <v>2042</v>
      </c>
      <c r="R600" s="18" t="s">
        <v>44</v>
      </c>
      <c r="S600" s="18" t="s">
        <v>2038</v>
      </c>
      <c r="T600" s="26"/>
    </row>
    <row r="601" spans="1:20" s="4" customFormat="1" ht="130.5" customHeight="1" thickBot="1">
      <c r="A601" s="43" t="s">
        <v>2021</v>
      </c>
      <c r="B601" s="32" t="s">
        <v>35</v>
      </c>
      <c r="C601" s="32" t="s">
        <v>749</v>
      </c>
      <c r="D601" s="32"/>
      <c r="E601" s="79" t="s">
        <v>2094</v>
      </c>
      <c r="F601" s="32" t="s">
        <v>2095</v>
      </c>
      <c r="G601" s="28" t="s">
        <v>2096</v>
      </c>
      <c r="H601" s="54">
        <v>46143</v>
      </c>
      <c r="I601" s="56">
        <v>46752</v>
      </c>
      <c r="J601" s="93">
        <v>420000</v>
      </c>
      <c r="K601" s="58" t="s">
        <v>27</v>
      </c>
      <c r="L601" s="27" t="s">
        <v>39</v>
      </c>
      <c r="M601" s="61">
        <v>0.66339999999999999</v>
      </c>
      <c r="N601" s="71" t="s">
        <v>2026</v>
      </c>
      <c r="O601" s="32" t="s">
        <v>2060</v>
      </c>
      <c r="P601" s="32" t="s">
        <v>2169</v>
      </c>
      <c r="Q601" s="72" t="s">
        <v>2061</v>
      </c>
      <c r="R601" s="27" t="s">
        <v>93</v>
      </c>
      <c r="S601" s="27" t="s">
        <v>2064</v>
      </c>
      <c r="T601" s="29"/>
    </row>
    <row r="602" spans="1:20" ht="15" customHeight="1" thickTop="1"/>
  </sheetData>
  <autoFilter ref="A2:T601"/>
  <mergeCells count="1">
    <mergeCell ref="A1:T1"/>
  </mergeCells>
  <pageMargins left="0.31496062992125984" right="0.31496062992125984" top="0.55118110236220474" bottom="0.55118110236220474" header="0.31496062992125984" footer="0.31496062992125984"/>
  <pageSetup paperSize="8" scale="44" fitToHeight="54" orientation="landscape" r:id="rId1"/>
</worksheet>
</file>

<file path=docMetadata/LabelInfo.xml><?xml version="1.0" encoding="utf-8"?>
<clbl:labelList xmlns:clbl="http://schemas.microsoft.com/office/2020/mipLabelMetadata">
  <clbl:label id="{95653b52-df9b-47d2-8549-8de78ac04e21}" enabled="1" method="Standard" siteId="{deff24bb-2089-4400-8c8e-f71e680378b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Operazioni Territoriali con CF</vt:lpstr>
      <vt:lpstr>'Operazioni Territoriali con CF'!Area_stampa</vt:lpstr>
      <vt:lpstr>'Operazioni Territoriali con CF'!Titoli_stampa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Massimo Ciralli</dc:creator>
  <cp:keywords/>
  <dc:description/>
  <cp:lastModifiedBy>Massimo Ciralli</cp:lastModifiedBy>
  <cp:revision/>
  <cp:lastPrinted>2026-10-21T06:42:54Z</cp:lastPrinted>
  <dcterms:created xsi:type="dcterms:W3CDTF">2025-09-18T11:22:03Z</dcterms:created>
  <dcterms:modified xsi:type="dcterms:W3CDTF">2026-10-21T06:43:06Z</dcterms:modified>
  <cp:category/>
  <cp:contentStatus/>
</cp:coreProperties>
</file>